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cala 0-100" sheetId="1" state="visible" r:id="rId1"/>
    <sheet xmlns:r="http://schemas.openxmlformats.org/officeDocument/2006/relationships" name="Equivalencias" sheetId="2" state="visible" r:id="rId2"/>
    <sheet xmlns:r="http://schemas.openxmlformats.org/officeDocument/2006/relationships" name="Códigos MCER" sheetId="3" state="visible" r:id="rId3"/>
    <sheet xmlns:r="http://schemas.openxmlformats.org/officeDocument/2006/relationships" name="IN-101" sheetId="4" state="visible" r:id="rId4"/>
    <sheet xmlns:r="http://schemas.openxmlformats.org/officeDocument/2006/relationships" name="IN-102" sheetId="5" state="visible" r:id="rId5"/>
    <sheet xmlns:r="http://schemas.openxmlformats.org/officeDocument/2006/relationships" name="IN-103" sheetId="6" state="visible" r:id="rId6"/>
    <sheet xmlns:r="http://schemas.openxmlformats.org/officeDocument/2006/relationships" name="Perfil del estudiante" sheetId="7" state="visible" r:id="rId7"/>
    <sheet xmlns:r="http://schemas.openxmlformats.org/officeDocument/2006/relationships" name="Fuentes" sheetId="8" state="visible" r:id="rId8"/>
  </sheets>
  <definedNames>
    <definedName name="_xlnm._FilterDatabase" localSheetId="3" hidden="1">'IN-101'!$A$4:$Q$49</definedName>
    <definedName name="_xlnm._FilterDatabase" localSheetId="4" hidden="1">'IN-102'!$A$4:$Q$48</definedName>
    <definedName name="_xlnm._FilterDatabase" localSheetId="5" hidden="1">'IN-103'!$A$4:$Q$48</definedName>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Arial"/>
      <b val="1"/>
      <color rgb="00003772"/>
      <sz val="14"/>
    </font>
    <font>
      <name val="Arial"/>
      <i val="1"/>
      <sz val="9"/>
    </font>
    <font>
      <name val="Arial"/>
      <b val="1"/>
      <color rgb="00FFFFFF"/>
      <sz val="10"/>
    </font>
    <font>
      <name val="Arial"/>
      <b val="1"/>
      <sz val="9"/>
    </font>
    <font>
      <name val="Arial"/>
      <sz val="9"/>
    </font>
    <font>
      <name val="Arial"/>
      <b val="1"/>
      <color rgb="00003772"/>
      <sz val="11"/>
    </font>
    <font>
      <name val="Arial"/>
      <color rgb="000563C1"/>
      <sz val="9"/>
      <u val="single"/>
    </font>
  </fonts>
  <fills count="10">
    <fill>
      <patternFill/>
    </fill>
    <fill>
      <patternFill patternType="gray125"/>
    </fill>
    <fill>
      <patternFill patternType="solid">
        <fgColor rgb="00003772"/>
      </patternFill>
    </fill>
    <fill>
      <patternFill patternType="solid">
        <fgColor rgb="00F4CCCC"/>
      </patternFill>
    </fill>
    <fill>
      <patternFill patternType="solid">
        <fgColor rgb="00FCE4D6"/>
      </patternFill>
    </fill>
    <fill>
      <patternFill patternType="solid">
        <fgColor rgb="00FFF2CC"/>
      </patternFill>
    </fill>
    <fill>
      <patternFill patternType="solid">
        <fgColor rgb="00E2EFDA"/>
      </patternFill>
    </fill>
    <fill>
      <patternFill patternType="solid">
        <fgColor rgb="00C6E0B4"/>
      </patternFill>
    </fill>
    <fill>
      <patternFill patternType="solid">
        <fgColor rgb="00A9D08E"/>
      </patternFill>
    </fill>
    <fill>
      <patternFill patternType="solid">
        <fgColor rgb="0070AD47"/>
      </patternFill>
    </fill>
  </fills>
  <borders count="2">
    <border>
      <left/>
      <right/>
      <top/>
      <bottom/>
      <diagonal/>
    </border>
    <border>
      <left style="thin">
        <color rgb="00D6DFEC"/>
      </left>
      <right style="thin">
        <color rgb="00D6DFEC"/>
      </right>
      <top style="thin">
        <color rgb="00D6DFEC"/>
      </top>
      <bottom style="thin">
        <color rgb="00D6DFEC"/>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3" borderId="1" applyAlignment="1" pivotButton="0" quotePrefix="0" xfId="0">
      <alignment vertical="top" wrapText="1"/>
    </xf>
    <xf numFmtId="0" fontId="5" fillId="3" borderId="1" applyAlignment="1" pivotButton="0" quotePrefix="0" xfId="0">
      <alignment vertical="top" wrapText="1"/>
    </xf>
    <xf numFmtId="0" fontId="4" fillId="4" borderId="1" applyAlignment="1" pivotButton="0" quotePrefix="0" xfId="0">
      <alignment vertical="top" wrapText="1"/>
    </xf>
    <xf numFmtId="0" fontId="5" fillId="4" borderId="1" applyAlignment="1" pivotButton="0" quotePrefix="0" xfId="0">
      <alignment vertical="top" wrapText="1"/>
    </xf>
    <xf numFmtId="0" fontId="4" fillId="5" borderId="1" applyAlignment="1" pivotButton="0" quotePrefix="0" xfId="0">
      <alignment vertical="top" wrapText="1"/>
    </xf>
    <xf numFmtId="0" fontId="5" fillId="5" borderId="1" applyAlignment="1" pivotButton="0" quotePrefix="0" xfId="0">
      <alignment vertical="top" wrapText="1"/>
    </xf>
    <xf numFmtId="0" fontId="4" fillId="6" borderId="1" applyAlignment="1" pivotButton="0" quotePrefix="0" xfId="0">
      <alignment vertical="top" wrapText="1"/>
    </xf>
    <xf numFmtId="0" fontId="5" fillId="6" borderId="1" applyAlignment="1" pivotButton="0" quotePrefix="0" xfId="0">
      <alignment vertical="top" wrapText="1"/>
    </xf>
    <xf numFmtId="0" fontId="4" fillId="7" borderId="1" applyAlignment="1" pivotButton="0" quotePrefix="0" xfId="0">
      <alignment vertical="top" wrapText="1"/>
    </xf>
    <xf numFmtId="0" fontId="5" fillId="7" borderId="1" applyAlignment="1" pivotButton="0" quotePrefix="0" xfId="0">
      <alignment vertical="top" wrapText="1"/>
    </xf>
    <xf numFmtId="0" fontId="4" fillId="8" borderId="1" applyAlignment="1" pivotButton="0" quotePrefix="0" xfId="0">
      <alignment vertical="top" wrapText="1"/>
    </xf>
    <xf numFmtId="0" fontId="5" fillId="8" borderId="1" applyAlignment="1" pivotButton="0" quotePrefix="0" xfId="0">
      <alignment vertical="top" wrapText="1"/>
    </xf>
    <xf numFmtId="0" fontId="4" fillId="9" borderId="1" applyAlignment="1" pivotButton="0" quotePrefix="0" xfId="0">
      <alignment vertical="top" wrapText="1"/>
    </xf>
    <xf numFmtId="0" fontId="5" fillId="9" borderId="1" applyAlignment="1" pivotButton="0" quotePrefix="0" xfId="0">
      <alignment vertical="top" wrapText="1"/>
    </xf>
    <xf numFmtId="0" fontId="4" fillId="0" borderId="0" pivotButton="0" quotePrefix="0" xfId="0"/>
    <xf numFmtId="0" fontId="3" fillId="2" borderId="1" pivotButton="0" quotePrefix="0" xfId="0"/>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0" pivotButton="0" quotePrefix="0" xfId="0"/>
    <xf numFmtId="2" fontId="5" fillId="0" borderId="1" applyAlignment="1" pivotButton="0" quotePrefix="0" xfId="0">
      <alignment vertical="top" wrapText="1"/>
    </xf>
    <xf numFmtId="164" fontId="0" fillId="0" borderId="0" pivotButton="0" quotePrefix="0" xfId="0"/>
    <xf numFmtId="0" fontId="6" fillId="0" borderId="0" pivotButton="0" quotePrefix="0" xfId="0"/>
    <xf numFmtId="164" fontId="3" fillId="2" borderId="1" applyAlignment="1" pivotButton="0" quotePrefix="0" xfId="0">
      <alignment vertical="center" wrapText="1"/>
    </xf>
    <xf numFmtId="0" fontId="5" fillId="0" borderId="1" pivotButton="0" quotePrefix="0" xfId="0"/>
    <xf numFmtId="164" fontId="5" fillId="0" borderId="1" pivotButton="0" quotePrefix="0" xfId="0"/>
    <xf numFmtId="164" fontId="4"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Relationships xmlns="http://schemas.openxmlformats.org/package/2006/relationships"><Relationship Type="http://schemas.openxmlformats.org/officeDocument/2006/relationships/hyperlink" Target="https://eurydice.eacea.ec.europa.eu/eurypedia/finland/assessment-single-structure-education" TargetMode="External" Id="rId1"/><Relationship Type="http://schemas.openxmlformats.org/officeDocument/2006/relationships/hyperlink" Target="https://www.norden.org/en/info-norden/grading-scales-finland" TargetMode="External" Id="rId2"/><Relationship Type="http://schemas.openxmlformats.org/officeDocument/2006/relationships/hyperlink" Target="https://www.letudiant.fr/college/s-orienter-apres-le-college/article/college-le-socle-commun-kezako.html" TargetMode="External" Id="rId3"/><Relationship Type="http://schemas.openxmlformats.org/officeDocument/2006/relationships/hyperlink" Target="https://www.univ-amu.fr/system/files/2023-11/Annexe%207b%20-%20M3C%20L_LP_M_2024-2025.pdf" TargetMode="External" Id="rId4"/><Relationship Type="http://schemas.openxmlformats.org/officeDocument/2006/relationships/hyperlink" Target="https://en.wikipedia.org/wiki/Academic_grading_in_Japan" TargetMode="External" Id="rId5"/><Relationship Type="http://schemas.openxmlformats.org/officeDocument/2006/relationships/hyperlink" Target="https://www.pref.oita.jp/uploaded/attachment/2131193.pdf" TargetMode="External" Id="rId6"/><Relationship Type="http://schemas.openxmlformats.org/officeDocument/2006/relationships/hyperlink" Target="https://exponent.montana.edu/ehhd/pbe/scales.html" TargetMode="External" Id="rId7"/><Relationship Type="http://schemas.openxmlformats.org/officeDocument/2006/relationships/hyperlink" Target="https://dera.ioe.ac.uk/24330/1/Interim_teacher_assessment_frameworks_at_the_end_of_key_stage_2_PDFA.pdf" TargetMode="External" Id="rId8"/><Relationship Type="http://schemas.openxmlformats.org/officeDocument/2006/relationships/hyperlink" Target="https://www.chevening.org/news/how-does-the-grading-system-work-at-uk-universities-a-chevening-guide/" TargetMode="External" Id="rId9"/><Relationship Type="http://schemas.openxmlformats.org/officeDocument/2006/relationships/hyperlink" Target="https://vra.unah.edu.hn/dmsdocument/230-trifolio-final" TargetMode="External" Id="rId10"/></Relationships>
</file>

<file path=xl/worksheets/sheet1.xml><?xml version="1.0" encoding="utf-8"?>
<worksheet xmlns="http://schemas.openxmlformats.org/spreadsheetml/2006/main">
  <sheetPr>
    <outlinePr summaryBelow="1" summaryRight="1"/>
    <pageSetUpPr/>
  </sheetPr>
  <dimension ref="A1:G23"/>
  <sheetViews>
    <sheetView workbookViewId="0">
      <pane ySplit="4" topLeftCell="A5" activePane="bottomLeft" state="frozen"/>
      <selection pane="bottomLeft" activeCell="A1" sqref="A1"/>
    </sheetView>
  </sheetViews>
  <sheetFormatPr baseColWidth="8" defaultRowHeight="15"/>
  <cols>
    <col width="8" customWidth="1" min="1" max="1"/>
    <col width="8" customWidth="1" min="2" max="2"/>
    <col width="8" customWidth="1" min="3" max="3"/>
    <col width="30" customWidth="1" min="4" max="4"/>
    <col width="70" customWidth="1" min="5" max="5"/>
    <col width="26" customWidth="1" min="6" max="6"/>
    <col width="36" customWidth="1" min="7" max="7"/>
  </cols>
  <sheetData>
    <row r="1">
      <c r="A1" s="1" t="inlineStr">
        <is>
          <t>Escala de calificación por competencias · 0–100 · 7 niveles</t>
        </is>
      </c>
    </row>
    <row r="2">
      <c r="A2" s="2" t="inlineStr">
        <is>
          <t>UNAH · Inglés I–III (MCER A1.1–A1.3) · PhD. Bessy Mendoza · MSc. Leonel Madrid · 26-10-2026 · Aprobación 65 · Foro, H5P, tarea y quiz: alcanzada con 65 %.</t>
        </is>
      </c>
    </row>
    <row r="4">
      <c r="A4" s="3" t="inlineStr">
        <is>
          <t>Nivel</t>
        </is>
      </c>
      <c r="B4" s="3" t="inlineStr">
        <is>
          <t>Desde</t>
        </is>
      </c>
      <c r="C4" s="3" t="inlineStr">
        <is>
          <t>Hasta</t>
        </is>
      </c>
      <c r="D4" s="3" t="inlineStr">
        <is>
          <t>Denominación</t>
        </is>
      </c>
      <c r="E4" s="3" t="inlineStr">
        <is>
          <t>Qué evidencia el estudiante</t>
        </is>
      </c>
      <c r="F4" s="3" t="inlineStr">
        <is>
          <t>Mención por promedio</t>
        </is>
      </c>
      <c r="G4" s="3" t="inlineStr">
        <is>
          <t>Acción pedagógica</t>
        </is>
      </c>
    </row>
    <row r="5" ht="58" customHeight="1">
      <c r="A5" s="4" t="inlineStr">
        <is>
          <t>N1</t>
        </is>
      </c>
      <c r="B5" s="5" t="n">
        <v>0</v>
      </c>
      <c r="C5" s="5" t="n">
        <v>39</v>
      </c>
      <c r="D5" s="4" t="inlineStr">
        <is>
          <t>Competencia no alcanzada</t>
        </is>
      </c>
      <c r="E5" s="5" t="inlineStr">
        <is>
          <t>Aun con modelo y ayuda no comprende ni comunica el mensaje de la tarea; no cumple la mayoría de los criterios del descriptor MCER. Incluye el cero académico (se evaluó y no mostró ningún criterio).</t>
        </is>
      </c>
      <c r="F5" s="5" t="inlineStr">
        <is>
          <t>—</t>
        </is>
      </c>
      <c r="G5" s="5" t="inlineStr">
        <is>
          <t>Plan de recuperación completo; repetir la asignatura si persiste.</t>
        </is>
      </c>
    </row>
    <row r="6" ht="58" customHeight="1">
      <c r="A6" s="6" t="inlineStr">
        <is>
          <t>N2</t>
        </is>
      </c>
      <c r="B6" s="7" t="n">
        <v>40</v>
      </c>
      <c r="C6" s="7" t="n">
        <v>54</v>
      </c>
      <c r="D6" s="6" t="inlineStr">
        <is>
          <t>Competencia parcialmente alcanzada</t>
        </is>
      </c>
      <c r="E6" s="7" t="inlineStr">
        <is>
          <t>Logra solo lo más simple (palabras, frases aisladas, datos sueltos), casi siempre con apoyo; los errores impiden parte del mensaje; cumple menos de la mitad de los criterios.</t>
        </is>
      </c>
      <c r="F6" s="7" t="inlineStr">
        <is>
          <t>—</t>
        </is>
      </c>
      <c r="G6" s="7" t="inlineStr">
        <is>
          <t>Tutoría y remediación de las competencias débiles.</t>
        </is>
      </c>
    </row>
    <row r="7" ht="58" customHeight="1">
      <c r="A7" s="8" t="inlineStr">
        <is>
          <t>N3</t>
        </is>
      </c>
      <c r="B7" s="9" t="n">
        <v>55</v>
      </c>
      <c r="C7" s="9" t="n">
        <v>64</v>
      </c>
      <c r="D7" s="8" t="inlineStr">
        <is>
          <t>Competencia en vías de alcanzarse</t>
        </is>
      </c>
      <c r="E7" s="9" t="inlineStr">
        <is>
          <t>Cumple la mayor parte de los criterios, pero le falta consistencia, precisión o autonomía; los errores no impiden la comunicación. Está cerca del umbral.</t>
        </is>
      </c>
      <c r="F7" s="9" t="inlineStr">
        <is>
          <t>—</t>
        </is>
      </c>
      <c r="G7" s="9" t="inlineStr">
        <is>
          <t>Remediación focalizada y reposición si el reglamento lo permite.</t>
        </is>
      </c>
    </row>
    <row r="8" ht="58" customHeight="1">
      <c r="A8" s="10" t="inlineStr">
        <is>
          <t>N4</t>
        </is>
      </c>
      <c r="B8" s="11" t="n">
        <v>65</v>
      </c>
      <c r="C8" s="11" t="n">
        <v>79</v>
      </c>
      <c r="D8" s="10" t="inlineStr">
        <is>
          <t>Competencia alcanzada</t>
        </is>
      </c>
      <c r="E8" s="11" t="inlineStr">
        <is>
          <t>Cumple todos los criterios del descriptor MCER del nivel de forma autónoma, con errores menores que no afectan el mensaje. Aprueba.</t>
        </is>
      </c>
      <c r="F8" s="11" t="inlineStr">
        <is>
          <t>Aprobado</t>
        </is>
      </c>
      <c r="G8" s="11" t="inlineStr">
        <is>
          <t>Consolidar y avanzar al siguiente nivel.</t>
        </is>
      </c>
    </row>
    <row r="9" ht="58" customHeight="1">
      <c r="A9" s="12" t="inlineStr">
        <is>
          <t>N5</t>
        </is>
      </c>
      <c r="B9" s="13" t="n">
        <v>80</v>
      </c>
      <c r="C9" s="13" t="n">
        <v>89</v>
      </c>
      <c r="D9" s="12" t="inlineStr">
        <is>
          <t>Competencia alcanzada con distinción</t>
        </is>
      </c>
      <c r="E9" s="13" t="inlineStr">
        <is>
          <t>Cumple todos los criterios con precisión y seguridad; usa el repertorio con variedad y lo adapta a su carrera.</t>
        </is>
      </c>
      <c r="F9" s="13" t="inlineStr">
        <is>
          <t>Cum Laude (promedio 80–89)</t>
        </is>
      </c>
      <c r="G9" s="13" t="inlineStr">
        <is>
          <t>Retos del nivel siguiente.</t>
        </is>
      </c>
    </row>
    <row r="10" ht="58" customHeight="1">
      <c r="A10" s="14" t="inlineStr">
        <is>
          <t>N6</t>
        </is>
      </c>
      <c r="B10" s="15" t="n">
        <v>90</v>
      </c>
      <c r="C10" s="15" t="n">
        <v>94</v>
      </c>
      <c r="D10" s="14" t="inlineStr">
        <is>
          <t>Competencia alcanzada con excelencia</t>
        </is>
      </c>
      <c r="E10" s="15" t="inlineStr">
        <is>
          <t>Desempeño sobresaliente y constante; transfiere lo aprendido a situaciones nuevas y ayuda a otros (mediación).</t>
        </is>
      </c>
      <c r="F10" s="15" t="inlineStr">
        <is>
          <t>Magna Cum Laude (promedio 90–94)</t>
        </is>
      </c>
      <c r="G10" s="15" t="inlineStr">
        <is>
          <t>Mentoría de pares; productos para el banco colectivo.</t>
        </is>
      </c>
    </row>
    <row r="11" ht="58" customHeight="1">
      <c r="A11" s="16" t="inlineStr">
        <is>
          <t>N7</t>
        </is>
      </c>
      <c r="B11" s="17" t="n">
        <v>95</v>
      </c>
      <c r="C11" s="17" t="n">
        <v>100</v>
      </c>
      <c r="D11" s="16" t="inlineStr">
        <is>
          <t>Excelencia sobresaliente</t>
        </is>
      </c>
      <c r="E11" s="17" t="inlineStr">
        <is>
          <t>Dominio completo del nivel, originalidad y autonomía notables; sus evidencias sirven de modelo.</t>
        </is>
      </c>
      <c r="F11" s="17" t="inlineStr">
        <is>
          <t>Summa Cum Laude (promedio 95–100)</t>
        </is>
      </c>
      <c r="G11" s="17" t="inlineStr">
        <is>
          <t>Reconocimiento; modelo y mentor.</t>
        </is>
      </c>
    </row>
    <row r="13">
      <c r="A13" s="18" t="inlineStr">
        <is>
          <t>Situaciones administrativas (fuera de los 7 niveles)</t>
        </is>
      </c>
    </row>
    <row r="14">
      <c r="A14" s="19" t="inlineStr">
        <is>
          <t>Código</t>
        </is>
      </c>
      <c r="B14" s="19" t="inlineStr">
        <is>
          <t>Situación</t>
        </is>
      </c>
      <c r="C14" s="19" t="inlineStr">
        <is>
          <t>Calificación</t>
        </is>
      </c>
      <c r="E14" s="19" t="inlineStr">
        <is>
          <t>Cuándo se usa</t>
        </is>
      </c>
      <c r="F14" s="19" t="inlineStr">
        <is>
          <t>Registro</t>
        </is>
      </c>
    </row>
    <row r="15" ht="52" customHeight="1">
      <c r="A15" s="20" t="inlineStr">
        <is>
          <t>NSP</t>
        </is>
      </c>
      <c r="B15" s="21" t="inlineStr">
        <is>
          <t>No se presentó</t>
        </is>
      </c>
      <c r="C15" s="21" t="inlineStr">
        <is>
          <t>0</t>
        </is>
      </c>
      <c r="E15" s="21" t="inlineStr">
        <is>
          <t>Matriculado que nunca participó: ninguna evidencia en todo el período.</t>
        </is>
      </c>
      <c r="F15" s="21" t="inlineStr">
        <is>
          <t>Se registra 0 y el código NSP en observaciones.</t>
        </is>
      </c>
    </row>
    <row r="16" ht="52" customHeight="1">
      <c r="A16" s="20" t="inlineStr">
        <is>
          <t>ABD</t>
        </is>
      </c>
      <c r="B16" s="21" t="inlineStr">
        <is>
          <t>Abandonó</t>
        </is>
      </c>
      <c r="C16" s="21" t="inlineStr">
        <is>
          <t>Progreso real de la competencia</t>
        </is>
      </c>
      <c r="E16" s="21" t="inlineStr">
        <is>
          <t>Participó, se retiró y dejó de entregar. No se pone 0: se registra el logro acumulado de lo que sí evidenció (las actividades no entregadas suman 0 puntos) y el nivel que ese logro representa.</t>
        </is>
      </c>
      <c r="F16" s="21" t="inlineStr">
        <is>
          <t>Se registra la nota acumulada, el código ABD y la fecha de la última evidencia.</t>
        </is>
      </c>
    </row>
    <row r="18">
      <c r="A18" s="18" t="inlineStr">
        <is>
          <t>Decisión: Alerta formativa con remediación obligatoria, no requisito de aprobación</t>
        </is>
      </c>
    </row>
    <row r="19">
      <c r="A19" s="22" t="inlineStr">
        <is>
          <t>1. La aprobación de la UNAH es numérica (65). Un requisito adicional por competencia no está en las Normas Académicas y el acta no podría registrarlo; aplicarlo dejaría la nota expuesta a reclamos.</t>
        </is>
      </c>
    </row>
    <row r="20">
      <c r="A20" s="22" t="inlineStr">
        <is>
          <t>2. La alerta se revisa al cierre de cada unidad, no solo al final: así el estudiante tiene tiempo de recuperar la competencia dentro del mismo período.</t>
        </is>
      </c>
    </row>
    <row r="21">
      <c r="A21" s="22" t="inlineStr">
        <is>
          <t>3. Si una competencia (C1–C5) queda por debajo de 55, el estudiante recibe la alerta y debe completar la actividad de remediación de esa competencia (URA, clase H5P y SofIA de la lección) y registrarla en su Pasaporte de Lenguas.</t>
        </is>
      </c>
    </row>
    <row r="22">
      <c r="A22" s="22" t="inlineStr">
        <is>
          <t>4. La nota final sigue el promedio ponderado. Un estudiante con nota ≥ 65 y una competencia &lt; 55 aprueba, pero su resultado se informa como «Aprueba con alerta» para el siguiente curso.</t>
        </is>
      </c>
    </row>
    <row r="23">
      <c r="A23" s="22" t="inlineStr">
        <is>
          <t>5. Al final del período se revisa cuántas alertas hubo por competencia; si la Coordinación decide convertirla en requisito, los datos de un período servirán de evidencia.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14" customWidth="1" min="1" max="1"/>
    <col width="30" customWidth="1" min="2" max="2"/>
    <col width="34" customWidth="1" min="3" max="3"/>
    <col width="32" customWidth="1" min="4" max="4"/>
    <col width="32" customWidth="1" min="5" max="5"/>
    <col width="34" customWidth="1" min="6" max="6"/>
  </cols>
  <sheetData>
    <row r="1">
      <c r="A1" s="1" t="inlineStr">
        <is>
          <t>Equivalencias orientativas con cinco modelos internacionales</t>
        </is>
      </c>
    </row>
    <row r="3">
      <c r="A3" s="3" t="inlineStr">
        <is>
          <t>Nivel UNAH</t>
        </is>
      </c>
      <c r="B3" s="3" t="inlineStr">
        <is>
          <t>Finlandia</t>
        </is>
      </c>
      <c r="C3" s="3" t="inlineStr">
        <is>
          <t>Francia</t>
        </is>
      </c>
      <c r="D3" s="3" t="inlineStr">
        <is>
          <t>Japón</t>
        </is>
      </c>
      <c r="E3" s="3" t="inlineStr">
        <is>
          <t>EE. UU. (Marzano)</t>
        </is>
      </c>
      <c r="F3" s="3" t="inlineStr">
        <is>
          <t>Inglaterra</t>
        </is>
      </c>
    </row>
    <row r="4" ht="32" customHeight="1">
      <c r="A4" s="20" t="inlineStr">
        <is>
          <t>N1 · 0–39</t>
        </is>
      </c>
      <c r="B4" s="21" t="inlineStr">
        <is>
          <t>0 «hylätty» (reprobado) · básica 4</t>
        </is>
      </c>
      <c r="C4" s="21" t="inlineStr">
        <is>
          <t>Socle: maîtrise insuffisante · nota &lt; 10/20</t>
        </is>
      </c>
      <c r="D4" s="21" t="inlineStr">
        <is>
          <t>F 不可 (no aprobado) · vista C 努力を要する</t>
        </is>
      </c>
      <c r="E4" s="21" t="inlineStr">
        <is>
          <t>0–1.0: sin logro aun con ayuda / solo con ayuda</t>
        </is>
      </c>
      <c r="F4" s="21" t="inlineStr">
        <is>
          <t>Fail (&lt; 40 % en la universidad)</t>
        </is>
      </c>
    </row>
    <row r="5" ht="32" customHeight="1">
      <c r="A5" s="20" t="inlineStr">
        <is>
          <t>N2 · 40–54</t>
        </is>
      </c>
      <c r="B5" s="21" t="inlineStr">
        <is>
          <t>0 (reprobado) · básica 4</t>
        </is>
      </c>
      <c r="C5" s="21" t="inlineStr">
        <is>
          <t>Socle: maîtrise fragile · &lt; 10/20</t>
        </is>
      </c>
      <c r="D5" s="21" t="inlineStr">
        <is>
          <t>F 不可 · vista C</t>
        </is>
      </c>
      <c r="E5" s="21" t="inlineStr">
        <is>
          <t>1.5–2.0: conocimiento parcial</t>
        </is>
      </c>
      <c r="F5" s="21" t="inlineStr">
        <is>
          <t>Working towards the expected standard</t>
        </is>
      </c>
    </row>
    <row r="6" ht="32" customHeight="1">
      <c r="A6" s="20" t="inlineStr">
        <is>
          <t>N3 · 55–64</t>
        </is>
      </c>
      <c r="B6" s="21" t="inlineStr">
        <is>
          <t>0 (reprobado; casi 1)</t>
        </is>
      </c>
      <c r="C6" s="21" t="inlineStr">
        <is>
          <t>Maîtrise fragile · 8–9,9/20 (compensable en licence)</t>
        </is>
      </c>
      <c r="D6" s="21" t="inlineStr">
        <is>
          <t>認 / D 50–59 en algunas universidades</t>
        </is>
      </c>
      <c r="E6" s="21" t="inlineStr">
        <is>
          <t>2.5: se acerca al estándar</t>
        </is>
      </c>
      <c r="F6" s="21" t="inlineStr">
        <is>
          <t>Working towards (casi «expected»)</t>
        </is>
      </c>
    </row>
    <row r="7" ht="32" customHeight="1">
      <c r="A7" s="20" t="inlineStr">
        <is>
          <t>N4 · 65–79</t>
        </is>
      </c>
      <c r="B7" s="21" t="inlineStr">
        <is>
          <t>1–2 (suficiente, satisfactorio) · básica 5–7</t>
        </is>
      </c>
      <c r="C7" s="21" t="inlineStr">
        <is>
          <t>Maîtrise satisfaisante · 10–11,9/20</t>
        </is>
      </c>
      <c r="D7" s="21" t="inlineStr">
        <is>
          <t>C 可 60–69 · B 良 70–79 · vista B</t>
        </is>
      </c>
      <c r="E7" s="21" t="inlineStr">
        <is>
          <t>3.0: cumple el estándar</t>
        </is>
      </c>
      <c r="F7" s="21" t="inlineStr">
        <is>
          <t>Expected standard · Third / 2:2 (40–59 %)</t>
        </is>
      </c>
    </row>
    <row r="8" ht="32" customHeight="1">
      <c r="A8" s="20" t="inlineStr">
        <is>
          <t>N5 · 80–89</t>
        </is>
      </c>
      <c r="B8" s="21" t="inlineStr">
        <is>
          <t>3–4 (bueno, muy bueno) · básica 8</t>
        </is>
      </c>
      <c r="C8" s="21" t="inlineStr">
        <is>
          <t>Très bonne maîtrise · 12–15,9/20</t>
        </is>
      </c>
      <c r="D8" s="21" t="inlineStr">
        <is>
          <t>A 優 80–89 · vista A</t>
        </is>
      </c>
      <c r="E8" s="21" t="inlineStr">
        <is>
          <t>3.0–3.5: cumple con solidez</t>
        </is>
      </c>
      <c r="F8" s="21" t="inlineStr">
        <is>
          <t>Greater depth · 2:1 (60–69 %)</t>
        </is>
      </c>
    </row>
    <row r="9" ht="32" customHeight="1">
      <c r="A9" s="20" t="inlineStr">
        <is>
          <t>N6 · 90–94</t>
        </is>
      </c>
      <c r="B9" s="21" t="inlineStr">
        <is>
          <t>4–5 · básica 9</t>
        </is>
      </c>
      <c r="C9" s="21" t="inlineStr">
        <is>
          <t>Très bien 16–17,9/20</t>
        </is>
      </c>
      <c r="D9" s="21" t="inlineStr">
        <is>
          <t>S 秀 90–100 (poco frecuente)</t>
        </is>
      </c>
      <c r="E9" s="21" t="inlineStr">
        <is>
          <t>3.5–4.0: supera el estándar</t>
        </is>
      </c>
      <c r="F9" s="21" t="inlineStr">
        <is>
          <t>First (70–79 %)</t>
        </is>
      </c>
    </row>
    <row r="10" ht="32" customHeight="1">
      <c r="A10" s="20" t="inlineStr">
        <is>
          <t>N7 · 95–100</t>
        </is>
      </c>
      <c r="B10" s="21" t="inlineStr">
        <is>
          <t>5 (excelente) · básica 10</t>
        </is>
      </c>
      <c r="C10" s="21" t="inlineStr">
        <is>
          <t>Très bien avec félicitations 18–20/20</t>
        </is>
      </c>
      <c r="D10" s="21" t="inlineStr">
        <is>
          <t>S 秀 (excepcional)</t>
        </is>
      </c>
      <c r="E10" s="21" t="inlineStr">
        <is>
          <t>4.0: supera y transfiere</t>
        </is>
      </c>
      <c r="F10" s="21" t="inlineStr">
        <is>
          <t>First alto (80 % o más)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44" customWidth="1" min="1" max="1"/>
    <col width="10" customWidth="1" min="2" max="2"/>
    <col width="42" customWidth="1" min="3" max="3"/>
    <col width="80" customWidth="1" min="4" max="4"/>
  </cols>
  <sheetData>
    <row r="1">
      <c r="A1" s="1" t="inlineStr">
        <is>
          <t>Códigos de competencias según las escalas del MCER (2020) · codificación UNAH</t>
        </is>
      </c>
    </row>
    <row r="3">
      <c r="A3" s="3" t="inlineStr">
        <is>
          <t>Macrocompetencia</t>
        </is>
      </c>
      <c r="B3" s="3" t="inlineStr">
        <is>
          <t>Código</t>
        </is>
      </c>
      <c r="C3" s="3" t="inlineStr">
        <is>
          <t>Escala MCER</t>
        </is>
      </c>
      <c r="D3" s="3" t="inlineStr">
        <is>
          <t>Descriptor A1 (adaptado)</t>
        </is>
      </c>
    </row>
    <row r="4">
      <c r="A4" s="21" t="inlineStr">
        <is>
          <t>C1 · Comprensión (recepción)</t>
        </is>
      </c>
      <c r="B4" s="20" t="inlineStr">
        <is>
          <t>CO.00</t>
        </is>
      </c>
      <c r="C4" s="21" t="inlineStr">
        <is>
          <t>Comprensión auditiva general</t>
        </is>
      </c>
      <c r="D4" s="21" t="inlineStr">
        <is>
          <t>Comprende un discurso muy lento y articulado con cuidado, con pausas largas.</t>
        </is>
      </c>
    </row>
    <row r="5">
      <c r="A5" s="21" t="inlineStr">
        <is>
          <t>C1 · Comprensión (recepción)</t>
        </is>
      </c>
      <c r="B5" s="20" t="inlineStr">
        <is>
          <t>CO.01</t>
        </is>
      </c>
      <c r="C5" s="21" t="inlineStr">
        <is>
          <t>Comprender conversaciones entre otras personas</t>
        </is>
      </c>
      <c r="D5" s="21" t="inlineStr">
        <is>
          <t>Comprende palabras y frases cortas en una conversación sencilla, si se habla muy despacio.</t>
        </is>
      </c>
    </row>
    <row r="6">
      <c r="A6" s="21" t="inlineStr">
        <is>
          <t>C1 · Comprensión (recepción)</t>
        </is>
      </c>
      <c r="B6" s="20" t="inlineStr">
        <is>
          <t>CO.03</t>
        </is>
      </c>
      <c r="C6" s="21" t="inlineStr">
        <is>
          <t>Comprender avisos e instrucciones</t>
        </is>
      </c>
      <c r="D6" s="21" t="inlineStr">
        <is>
          <t>Comprende instrucciones dadas despacio y sigue indicaciones breves y sencillas.</t>
        </is>
      </c>
    </row>
    <row r="7">
      <c r="A7" s="21" t="inlineStr">
        <is>
          <t>C1 · Comprensión (recepción)</t>
        </is>
      </c>
      <c r="B7" s="20" t="inlineStr">
        <is>
          <t>CO.04</t>
        </is>
      </c>
      <c r="C7" s="21" t="inlineStr">
        <is>
          <t>Comprender grabaciones</t>
        </is>
      </c>
      <c r="D7" s="21" t="inlineStr">
        <is>
          <t>Extrae información concreta (lugares, horas) de grabaciones breves y lentas.</t>
        </is>
      </c>
    </row>
    <row r="8">
      <c r="A8" s="21" t="inlineStr">
        <is>
          <t>C1 · Comprensión (recepción)</t>
        </is>
      </c>
      <c r="B8" s="20" t="inlineStr">
        <is>
          <t>CE.00</t>
        </is>
      </c>
      <c r="C8" s="21" t="inlineStr">
        <is>
          <t>Comprensión lectora general</t>
        </is>
      </c>
      <c r="D8" s="21" t="inlineStr">
        <is>
          <t>Comprende textos muy breves frase a frase, captando nombres y palabras conocidas.</t>
        </is>
      </c>
    </row>
    <row r="9">
      <c r="A9" s="21" t="inlineStr">
        <is>
          <t>C1 · Comprensión (recepción)</t>
        </is>
      </c>
      <c r="B9" s="20" t="inlineStr">
        <is>
          <t>CE.01</t>
        </is>
      </c>
      <c r="C9" s="21" t="inlineStr">
        <is>
          <t>Leer correspondencia</t>
        </is>
      </c>
      <c r="D9" s="21" t="inlineStr">
        <is>
          <t>Comprende mensajes breves y sencillos (postales, mensajes de redes o correo).</t>
        </is>
      </c>
    </row>
    <row r="10">
      <c r="A10" s="21" t="inlineStr">
        <is>
          <t>C1 · Comprensión (recepción)</t>
        </is>
      </c>
      <c r="B10" s="20" t="inlineStr">
        <is>
          <t>CE.02</t>
        </is>
      </c>
      <c r="C10" s="21" t="inlineStr">
        <is>
          <t>Leer para orientarse</t>
        </is>
      </c>
      <c r="D10" s="21" t="inlineStr">
        <is>
          <t>Reconoce nombres, palabras y frases básicas en avisos, planos, menús y horarios.</t>
        </is>
      </c>
    </row>
    <row r="11">
      <c r="A11" s="21" t="inlineStr">
        <is>
          <t>C1 · Comprensión (recepción)</t>
        </is>
      </c>
      <c r="B11" s="20" t="inlineStr">
        <is>
          <t>CE.03</t>
        </is>
      </c>
      <c r="C11" s="21" t="inlineStr">
        <is>
          <t>Leer para informarse y argumentar</t>
        </is>
      </c>
      <c r="D11" s="21" t="inlineStr">
        <is>
          <t>Se hace una idea del contenido de material informativo sencillo con apoyo visual.</t>
        </is>
      </c>
    </row>
    <row r="12">
      <c r="A12" s="21" t="inlineStr">
        <is>
          <t>C1 · Comprensión (recepción)</t>
        </is>
      </c>
      <c r="B12" s="20" t="inlineStr">
        <is>
          <t>CE.04</t>
        </is>
      </c>
      <c r="C12" s="21" t="inlineStr">
        <is>
          <t>Leer instrucciones</t>
        </is>
      </c>
      <c r="D12" s="21" t="inlineStr">
        <is>
          <t>Sigue indicaciones escritas breves y sencillas (rutas, recetas, etiquetas).</t>
        </is>
      </c>
    </row>
    <row r="13">
      <c r="A13" s="21" t="inlineStr">
        <is>
          <t>C2 · Producción oral y escrita</t>
        </is>
      </c>
      <c r="B13" s="20" t="inlineStr">
        <is>
          <t>EO.00</t>
        </is>
      </c>
      <c r="C13" s="21" t="inlineStr">
        <is>
          <t>Expresión oral general</t>
        </is>
      </c>
      <c r="D13" s="21" t="inlineStr">
        <is>
          <t>Produce frases sencillas, casi aisladas, sobre personas y lugares.</t>
        </is>
      </c>
    </row>
    <row r="14">
      <c r="A14" s="21" t="inlineStr">
        <is>
          <t>C2 · Producción oral y escrita</t>
        </is>
      </c>
      <c r="B14" s="20" t="inlineStr">
        <is>
          <t>EO.01</t>
        </is>
      </c>
      <c r="C14" s="21" t="inlineStr">
        <is>
          <t>Monólogo sostenido: describir experiencias</t>
        </is>
      </c>
      <c r="D14" s="21" t="inlineStr">
        <is>
          <t>Se describe a sí mismo, lo que hace y dónde vive; describe su día con frases sencillas preparadas.</t>
        </is>
      </c>
    </row>
    <row r="15">
      <c r="A15" s="21" t="inlineStr">
        <is>
          <t>C2 · Producción oral y escrita</t>
        </is>
      </c>
      <c r="B15" s="20" t="inlineStr">
        <is>
          <t>EO.02</t>
        </is>
      </c>
      <c r="C15" s="21" t="inlineStr">
        <is>
          <t>Monólogo sostenido: dar información</t>
        </is>
      </c>
      <c r="D15" s="21" t="inlineStr">
        <is>
          <t>Da una información sencilla sobre un objeto, un proceso o un plan, si la prepara.</t>
        </is>
      </c>
    </row>
    <row r="16">
      <c r="A16" s="21" t="inlineStr">
        <is>
          <t>C2 · Producción oral y escrita</t>
        </is>
      </c>
      <c r="B16" s="20" t="inlineStr">
        <is>
          <t>EE.00</t>
        </is>
      </c>
      <c r="C16" s="21" t="inlineStr">
        <is>
          <t>Expresión escrita general</t>
        </is>
      </c>
      <c r="D16" s="21" t="inlineStr">
        <is>
          <t>Da información sobre asuntos personales con palabras y expresiones simples.</t>
        </is>
      </c>
    </row>
    <row r="17">
      <c r="A17" s="21" t="inlineStr">
        <is>
          <t>C2 · Producción oral y escrita</t>
        </is>
      </c>
      <c r="B17" s="20" t="inlineStr">
        <is>
          <t>EE.01</t>
        </is>
      </c>
      <c r="C17" s="21" t="inlineStr">
        <is>
          <t>Escritura creativa</t>
        </is>
      </c>
      <c r="D17" s="21" t="inlineStr">
        <is>
          <t>Escribe frases sencillas sobre sí mismo y personas reales o imaginarias.</t>
        </is>
      </c>
    </row>
    <row r="18">
      <c r="A18" s="21" t="inlineStr">
        <is>
          <t>C3 · Interacción oral, escrita y en línea</t>
        </is>
      </c>
      <c r="B18" s="20" t="inlineStr">
        <is>
          <t>IO.00</t>
        </is>
      </c>
      <c r="C18" s="21" t="inlineStr">
        <is>
          <t>Interacción oral general</t>
        </is>
      </c>
      <c r="D18" s="21" t="inlineStr">
        <is>
          <t>Interactúa de forma sencilla si el interlocutor repite, reformula y ayuda.</t>
        </is>
      </c>
    </row>
    <row r="19">
      <c r="A19" s="21" t="inlineStr">
        <is>
          <t>C3 · Interacción oral, escrita y en línea</t>
        </is>
      </c>
      <c r="B19" s="20" t="inlineStr">
        <is>
          <t>IO.01</t>
        </is>
      </c>
      <c r="C19" s="21" t="inlineStr">
        <is>
          <t>Comprender a un interlocutor</t>
        </is>
      </c>
      <c r="D19" s="21" t="inlineStr">
        <is>
          <t>Comprende preguntas e instrucciones dirigidas a él con claridad y despacio.</t>
        </is>
      </c>
    </row>
    <row r="20">
      <c r="A20" s="21" t="inlineStr">
        <is>
          <t>C3 · Interacción oral, escrita y en línea</t>
        </is>
      </c>
      <c r="B20" s="20" t="inlineStr">
        <is>
          <t>IO.02</t>
        </is>
      </c>
      <c r="C20" s="21" t="inlineStr">
        <is>
          <t>Conversación</t>
        </is>
      </c>
      <c r="D20" s="21" t="inlineStr">
        <is>
          <t>Presenta, saluda, se despide y pregunta cómo están los demás.</t>
        </is>
      </c>
    </row>
    <row r="21">
      <c r="A21" s="21" t="inlineStr">
        <is>
          <t>C3 · Interacción oral, escrita y en línea</t>
        </is>
      </c>
      <c r="B21" s="20" t="inlineStr">
        <is>
          <t>IO.05</t>
        </is>
      </c>
      <c r="C21" s="21" t="inlineStr">
        <is>
          <t>Obtener bienes y servicios</t>
        </is>
      </c>
      <c r="D21" s="21" t="inlineStr">
        <is>
          <t>Pide y da cosas; maneja números, cantidades, precios y horas.</t>
        </is>
      </c>
    </row>
    <row r="22">
      <c r="A22" s="21" t="inlineStr">
        <is>
          <t>C3 · Interacción oral, escrita y en línea</t>
        </is>
      </c>
      <c r="B22" s="20" t="inlineStr">
        <is>
          <t>IO.06</t>
        </is>
      </c>
      <c r="C22" s="21" t="inlineStr">
        <is>
          <t>Intercambiar información</t>
        </is>
      </c>
      <c r="D22" s="21" t="inlineStr">
        <is>
          <t>Pregunta y responde sobre sí mismo, otras personas y necesidades inmediatas.</t>
        </is>
      </c>
    </row>
    <row r="23">
      <c r="A23" s="21" t="inlineStr">
        <is>
          <t>C3 · Interacción oral, escrita y en línea</t>
        </is>
      </c>
      <c r="B23" s="20" t="inlineStr">
        <is>
          <t>IO.07</t>
        </is>
      </c>
      <c r="C23" s="21" t="inlineStr">
        <is>
          <t>Entrevistar y ser entrevistado</t>
        </is>
      </c>
      <c r="D23" s="21" t="inlineStr">
        <is>
          <t>Responde a preguntas personales directas formuladas despacio y con claridad.</t>
        </is>
      </c>
    </row>
    <row r="24">
      <c r="A24" s="21" t="inlineStr">
        <is>
          <t>C3 · Interacción oral, escrita y en línea</t>
        </is>
      </c>
      <c r="B24" s="20" t="inlineStr">
        <is>
          <t>IE.00</t>
        </is>
      </c>
      <c r="C24" s="21" t="inlineStr">
        <is>
          <t>Interacción escrita general</t>
        </is>
      </c>
      <c r="D24" s="21" t="inlineStr">
        <is>
          <t>Pide o transmite datos personales por escrito.</t>
        </is>
      </c>
    </row>
    <row r="25">
      <c r="A25" s="21" t="inlineStr">
        <is>
          <t>C3 · Interacción oral, escrita y en línea</t>
        </is>
      </c>
      <c r="B25" s="20" t="inlineStr">
        <is>
          <t>IE.01</t>
        </is>
      </c>
      <c r="C25" s="21" t="inlineStr">
        <is>
          <t>Correspondencia</t>
        </is>
      </c>
      <c r="D25" s="21" t="inlineStr">
        <is>
          <t>Escribe mensajes breves y sencillos para informar o preguntar.</t>
        </is>
      </c>
    </row>
    <row r="26">
      <c r="A26" s="21" t="inlineStr">
        <is>
          <t>C3 · Interacción oral, escrita y en línea</t>
        </is>
      </c>
      <c r="B26" s="20" t="inlineStr">
        <is>
          <t>IE.02</t>
        </is>
      </c>
      <c r="C26" s="21" t="inlineStr">
        <is>
          <t>Notas, mensajes y formularios</t>
        </is>
      </c>
      <c r="D26" s="21" t="inlineStr">
        <is>
          <t>Escribe números, fechas y datos personales en formularios; deja notas sencillas.</t>
        </is>
      </c>
    </row>
    <row r="27">
      <c r="A27" s="21" t="inlineStr">
        <is>
          <t>C3 · Interacción oral, escrita y en línea</t>
        </is>
      </c>
      <c r="B27" s="20" t="inlineStr">
        <is>
          <t>IL.01</t>
        </is>
      </c>
      <c r="C27" s="21" t="inlineStr">
        <is>
          <t>Conversación y debate en línea</t>
        </is>
      </c>
      <c r="D27" s="21" t="inlineStr">
        <is>
          <t>Publica mensajes sencillos sobre sí mismo y reacciona a publicaciones con fórmulas básicas.</t>
        </is>
      </c>
    </row>
    <row r="28">
      <c r="A28" s="21" t="inlineStr">
        <is>
          <t>C3 · Interacción oral, escrita y en línea</t>
        </is>
      </c>
      <c r="B28" s="20" t="inlineStr">
        <is>
          <t>IL.02</t>
        </is>
      </c>
      <c r="C28" s="21" t="inlineStr">
        <is>
          <t>Transacciones y colaboración en línea</t>
        </is>
      </c>
      <c r="D28" s="21" t="inlineStr">
        <is>
          <t>Completa una compra o solicitud en línea muy sencilla con datos básicos.</t>
        </is>
      </c>
    </row>
    <row r="29">
      <c r="A29" s="21" t="inlineStr">
        <is>
          <t>C4 · Mediación y competencia plurilingüe e intercultural</t>
        </is>
      </c>
      <c r="B29" s="20" t="inlineStr">
        <is>
          <t>MT.01</t>
        </is>
      </c>
      <c r="C29" s="21" t="inlineStr">
        <is>
          <t>Transmitir información específica (oral)</t>
        </is>
      </c>
      <c r="D29" s="21" t="inlineStr">
        <is>
          <t>Transmite información sencilla y predecible de avisos, instrucciones y carteles.</t>
        </is>
      </c>
    </row>
    <row r="30">
      <c r="A30" s="21" t="inlineStr">
        <is>
          <t>C4 · Mediación y competencia plurilingüe e intercultural</t>
        </is>
      </c>
      <c r="B30" s="20" t="inlineStr">
        <is>
          <t>MT.02</t>
        </is>
      </c>
      <c r="C30" s="21" t="inlineStr">
        <is>
          <t>Transmitir información específica (por escrito)</t>
        </is>
      </c>
      <c r="D30" s="21" t="inlineStr">
        <is>
          <t>Anota y transmite nombres, números, precios e información sencilla.</t>
        </is>
      </c>
    </row>
    <row r="31">
      <c r="A31" s="21" t="inlineStr">
        <is>
          <t>C4 · Mediación y competencia plurilingüe e intercultural</t>
        </is>
      </c>
      <c r="B31" s="20" t="inlineStr">
        <is>
          <t>PL.01</t>
        </is>
      </c>
      <c r="C31" s="21" t="inlineStr">
        <is>
          <t>Aprovechar el repertorio pluricultural</t>
        </is>
      </c>
      <c r="D31" s="21" t="inlineStr">
        <is>
          <t>Reconoce maneras distintas de contar, medir o dar la hora; compara costumbres con respeto.</t>
        </is>
      </c>
    </row>
    <row r="32">
      <c r="A32" s="21" t="inlineStr">
        <is>
          <t>C4 · Mediación y competencia plurilingüe e intercultural</t>
        </is>
      </c>
      <c r="B32" s="20" t="inlineStr">
        <is>
          <t>PL.02</t>
        </is>
      </c>
      <c r="C32" s="21" t="inlineStr">
        <is>
          <t>Comprensión plurilingüe</t>
        </is>
      </c>
      <c r="D32" s="21" t="inlineStr">
        <is>
          <t>Reconoce internacionalismos y cognados para deducir el significado de textos y avisos.</t>
        </is>
      </c>
    </row>
    <row r="33">
      <c r="A33" s="21" t="inlineStr">
        <is>
          <t>C4 · Mediación y competencia plurilingüe e intercultural</t>
        </is>
      </c>
      <c r="B33" s="20" t="inlineStr">
        <is>
          <t>PL.03</t>
        </is>
      </c>
      <c r="C33" s="21" t="inlineStr">
        <is>
          <t>Aprovechar el repertorio plurilingüe</t>
        </is>
      </c>
      <c r="D33" s="21" t="inlineStr">
        <is>
          <t>Usa un repertorio limitado de varias lenguas para resolver una transacción sencilla.</t>
        </is>
      </c>
    </row>
    <row r="34">
      <c r="A34" s="21" t="inlineStr">
        <is>
          <t>C5 · Competencia lingüística (gramática, léxico, fonología)</t>
        </is>
      </c>
      <c r="B34" s="20" t="inlineStr">
        <is>
          <t>LG.01</t>
        </is>
      </c>
      <c r="C34" s="21" t="inlineStr">
        <is>
          <t>Alcance lingüístico general</t>
        </is>
      </c>
      <c r="D34" s="21" t="inlineStr">
        <is>
          <t>Repertorio muy básico de expresiones sobre datos personales y necesidades concretas.</t>
        </is>
      </c>
    </row>
    <row r="35">
      <c r="A35" s="21" t="inlineStr">
        <is>
          <t>C5 · Competencia lingüística (gramática, léxico, fonología)</t>
        </is>
      </c>
      <c r="B35" s="20" t="inlineStr">
        <is>
          <t>LG.02</t>
        </is>
      </c>
      <c r="C35" s="21" t="inlineStr">
        <is>
          <t>Riqueza de vocabulario</t>
        </is>
      </c>
      <c r="D35" s="21" t="inlineStr">
        <is>
          <t>Repertorio básico de palabras y frases de situaciones concretas.</t>
        </is>
      </c>
    </row>
    <row r="36">
      <c r="A36" s="21" t="inlineStr">
        <is>
          <t>C5 · Competencia lingüística (gramática, léxico, fonología)</t>
        </is>
      </c>
      <c r="B36" s="20" t="inlineStr">
        <is>
          <t>LG.03</t>
        </is>
      </c>
      <c r="C36" s="21" t="inlineStr">
        <is>
          <t>Corrección gramatical</t>
        </is>
      </c>
      <c r="D36" s="21" t="inlineStr">
        <is>
          <t>Control limitado de estructuras sencillas de un repertorio aprendido.</t>
        </is>
      </c>
    </row>
    <row r="37">
      <c r="A37" s="21" t="inlineStr">
        <is>
          <t>C5 · Competencia lingüística (gramática, léxico, fonología)</t>
        </is>
      </c>
      <c r="B37" s="20" t="inlineStr">
        <is>
          <t>LG.05</t>
        </is>
      </c>
      <c r="C37" s="21" t="inlineStr">
        <is>
          <t>Dominio fonológico</t>
        </is>
      </c>
      <c r="D37" s="21" t="inlineStr">
        <is>
          <t>Pronunciación de un repertorio limitado comprensible con algún esfuerzo.</t>
        </is>
      </c>
    </row>
    <row r="38">
      <c r="A38" s="21" t="inlineStr">
        <is>
          <t>C5 · Competencia lingüística (gramática, léxico, fonología)</t>
        </is>
      </c>
      <c r="B38" s="20" t="inlineStr">
        <is>
          <t>LG.06</t>
        </is>
      </c>
      <c r="C38" s="21" t="inlineStr">
        <is>
          <t>Dominio ortográfico</t>
        </is>
      </c>
      <c r="D38" s="21" t="inlineStr">
        <is>
          <t>Copia y escribe palabras y datos personales; usa puntuación básica.</t>
        </is>
      </c>
    </row>
    <row r="39">
      <c r="A39" s="21" t="inlineStr">
        <is>
          <t>C5 · Competencia lingüística (gramática, léxico, fonología)</t>
        </is>
      </c>
      <c r="B39" s="20" t="inlineStr">
        <is>
          <t>SL.01</t>
        </is>
      </c>
      <c r="C39" s="21" t="inlineStr">
        <is>
          <t>Adecuación sociolingüística</t>
        </is>
      </c>
      <c r="D39" s="21" t="inlineStr">
        <is>
          <t>Establece contacto social con fórmulas de cortesía básicas.</t>
        </is>
      </c>
    </row>
    <row r="40">
      <c r="A40" s="21" t="inlineStr">
        <is>
          <t>C5 · Competencia lingüística (gramática, léxico, fonología)</t>
        </is>
      </c>
      <c r="B40" s="20" t="inlineStr">
        <is>
          <t>PR.02</t>
        </is>
      </c>
      <c r="C40" s="21" t="inlineStr">
        <is>
          <t>Coherencia y cohesión</t>
        </is>
      </c>
      <c r="D40" s="21" t="inlineStr">
        <is>
          <t>Enlaza palabras o grupos de palabras con and, but, then.</t>
        </is>
      </c>
    </row>
    <row r="41">
      <c r="A41" s="21" t="inlineStr">
        <is>
          <t>C5 · Competencia lingüística (gramática, léxico, fonología)</t>
        </is>
      </c>
      <c r="B41" s="20" t="inlineStr">
        <is>
          <t>PR.04</t>
        </is>
      </c>
      <c r="C41" s="21" t="inlineStr">
        <is>
          <t>Fluidez oral</t>
        </is>
      </c>
      <c r="D41" s="21" t="inlineStr">
        <is>
          <t>Maneja enunciados muy breves, aislados y preparados, con pausas.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50"/>
  <sheetViews>
    <sheetView workbookViewId="0">
      <pane xSplit="6" ySplit="4" topLeftCell="G5"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30" customWidth="1" min="3" max="3"/>
    <col width="28" customWidth="1" min="4" max="4"/>
    <col width="6" customWidth="1" min="5" max="5"/>
    <col width="40" customWidth="1" min="6" max="6"/>
    <col width="13" customWidth="1" min="7" max="7"/>
    <col width="6" customWidth="1" min="8" max="8"/>
    <col width="30" customWidth="1" min="9" max="9"/>
    <col width="9" customWidth="1" min="10" max="10"/>
    <col width="30" customWidth="1" min="11" max="11"/>
    <col width="20" customWidth="1" min="12" max="12"/>
    <col width="30" customWidth="1" min="13" max="13"/>
    <col width="90" customWidth="1" min="14" max="14"/>
    <col width="26" customWidth="1" min="15" max="15"/>
    <col width="12" customWidth="1" min="16" max="16"/>
    <col width="9" customWidth="1" min="17" max="17"/>
  </cols>
  <sheetData>
    <row r="1">
      <c r="A1" s="1" t="inlineStr">
        <is>
          <t>Catálogo de competencias · IN-101 Inglés I · Lengua Extranjera I · MCER A1.1</t>
        </is>
      </c>
    </row>
    <row r="2">
      <c r="A2" s="2" t="inlineStr">
        <is>
          <t>Celdas amarillas: escriba la nota del estudiante (0–100). La columna trae un EJEMPLO ficticio: reemplácelo. NSP = 0; ABD = deje las notas reales y vacías las no entregadas (cuentan 0 puntos, el progreso queda registrado).</t>
        </is>
      </c>
    </row>
    <row r="4">
      <c r="A4" s="3" t="inlineStr">
        <is>
          <t>Código actividad</t>
        </is>
      </c>
      <c r="B4" s="3" t="inlineStr">
        <is>
          <t>Código de competencia</t>
        </is>
      </c>
      <c r="C4" s="3" t="inlineStr">
        <is>
          <t>Unidad</t>
        </is>
      </c>
      <c r="D4" s="3" t="inlineStr">
        <is>
          <t>Lección</t>
        </is>
      </c>
      <c r="E4" s="3" t="inlineStr">
        <is>
          <t>N.º</t>
        </is>
      </c>
      <c r="F4" s="3" t="inlineStr">
        <is>
          <t>Actividad (Calendario)</t>
        </is>
      </c>
      <c r="G4" s="3" t="inlineStr">
        <is>
          <t>Tipo</t>
        </is>
      </c>
      <c r="H4" s="3" t="inlineStr">
        <is>
          <t>%</t>
        </is>
      </c>
      <c r="I4" s="3" t="inlineStr">
        <is>
          <t>Competencia (macro)</t>
        </is>
      </c>
      <c r="J4" s="3" t="inlineStr">
        <is>
          <t>Código MCER</t>
        </is>
      </c>
      <c r="K4" s="3" t="inlineStr">
        <is>
          <t>Escala MCER</t>
        </is>
      </c>
      <c r="L4" s="3" t="inlineStr">
        <is>
          <t>Códigos secundarios</t>
        </is>
      </c>
      <c r="M4" s="3" t="inlineStr">
        <is>
          <t>Actividades de lengua MCER (lección)</t>
        </is>
      </c>
      <c r="N4" s="3" t="inlineStr">
        <is>
          <t>Competencia VRA (6 partes)</t>
        </is>
      </c>
      <c r="O4" s="3" t="inlineStr">
        <is>
          <t>Criterio de logro</t>
        </is>
      </c>
      <c r="P4" s="3" t="inlineStr">
        <is>
          <t>Nota del estudiante (0–100)</t>
        </is>
      </c>
      <c r="Q4" s="3" t="inlineStr">
        <is>
          <t>Puntos</t>
        </is>
      </c>
    </row>
    <row r="5" ht="92" customHeight="1">
      <c r="A5" s="20" t="inlineStr">
        <is>
          <t>IN101-A01</t>
        </is>
      </c>
      <c r="B5" s="21" t="inlineStr">
        <is>
          <t>A1.1·INT·IL.01·L01</t>
        </is>
      </c>
      <c r="C5" s="21" t="inlineStr">
        <is>
          <t>Unidad Introductoria · Descubriendo una nueva lengua</t>
        </is>
      </c>
      <c r="D5" s="21" t="inlineStr">
        <is>
          <t>L1 · Discovering English Together</t>
        </is>
      </c>
      <c r="E5" s="21" t="n">
        <v>1</v>
      </c>
      <c r="F5" s="21" t="inlineStr">
        <is>
          <t>Sharing languages I already know</t>
        </is>
      </c>
      <c r="G5" s="21" t="inlineStr">
        <is>
          <t>Foro</t>
        </is>
      </c>
      <c r="H5" s="21" t="n">
        <v>2</v>
      </c>
      <c r="I5" s="21" t="inlineStr">
        <is>
          <t>C3 · Interacción oral, escrita y en línea</t>
        </is>
      </c>
      <c r="J5" s="21" t="inlineStr">
        <is>
          <t>IL.01</t>
        </is>
      </c>
      <c r="K5" s="21" t="inlineStr">
        <is>
          <t>Conversación y debate en línea</t>
        </is>
      </c>
      <c r="L5" s="21" t="inlineStr">
        <is>
          <t>IE.01 · SL.01</t>
        </is>
      </c>
      <c r="M5" s="21" t="inlineStr">
        <is>
          <t>Recepción escrita · recepción oral · mediación plurilingüe · producción oral inicial</t>
        </is>
      </c>
      <c r="N5" s="21" t="inlineStr">
        <is>
          <t>Interactúa e intercambia ideas y experiencias sobre «Sharing languages I already know», en el entorno virtual del curso, con proyección hacia su carrera, (mediante una publicación propia y al menos una respuesta genuina a un compañero en el foro del UNAH Virtual Campus), para activar sus conocimientos previos y construir comunidad en torno a descubriendo el inglés juntos, [con vocabulario pertinente, frases del nivel y participación respetuosa; logro ≥ 65/100 en la rúbrica].</t>
        </is>
      </c>
      <c r="O5" s="21" t="inlineStr">
        <is>
          <t>Rúbrica ≥ 65/100 (nivel 3 «Bueno» o 4)</t>
        </is>
      </c>
      <c r="P5" s="9" t="n">
        <v>95</v>
      </c>
      <c r="Q5" s="23">
        <f>IF(P5="","",H5*P5/100)</f>
        <v/>
      </c>
    </row>
    <row r="6" ht="92" customHeight="1">
      <c r="A6" s="20" t="inlineStr">
        <is>
          <t>IN101-A02</t>
        </is>
      </c>
      <c r="B6" s="21" t="inlineStr">
        <is>
          <t>A1.1·MED·PL.02·L01</t>
        </is>
      </c>
      <c r="C6" s="21" t="inlineStr">
        <is>
          <t>Unidad Introductoria · Descubriendo una nueva lengua</t>
        </is>
      </c>
      <c r="D6" s="21" t="inlineStr">
        <is>
          <t>L1 · Discovering English Together</t>
        </is>
      </c>
      <c r="E6" s="21" t="n">
        <v>2</v>
      </c>
      <c r="F6" s="21" t="inlineStr">
        <is>
          <t>Spotting cognates: words I already know in English</t>
        </is>
      </c>
      <c r="G6" s="21" t="inlineStr">
        <is>
          <t>H5P</t>
        </is>
      </c>
      <c r="H6" s="21" t="n">
        <v>1</v>
      </c>
      <c r="I6" s="21" t="inlineStr">
        <is>
          <t>C4 · Mediación y competencia plurilingüe e intercultural</t>
        </is>
      </c>
      <c r="J6" s="21" t="inlineStr">
        <is>
          <t>PL.02</t>
        </is>
      </c>
      <c r="K6" s="21" t="inlineStr">
        <is>
          <t>Comprensión plurilingüe</t>
        </is>
      </c>
      <c r="L6" s="21" t="inlineStr">
        <is>
          <t>LG.02 · LG.03</t>
        </is>
      </c>
      <c r="M6" s="21" t="inlineStr">
        <is>
          <t>Recepción escrita · recepción oral · mediación plurilingüe · producción oral inicial</t>
        </is>
      </c>
      <c r="N6" s="21" t="inlineStr">
        <is>
          <t>Reconoce y verifica su comprensión de pronombres sujeto; I am + nombre / carrera y del vocabulario de cognados, alfabeto, lenguaje de aula, en textos, audios o imágenes auténticas adaptadas al nivel, (mediante ejercicios interactivos H5P autocorregibles «Spotting cognates: words I already know in English»), para verificar la comprensión del insumo antes de producir, [con al menos 65 % de aciertos].</t>
        </is>
      </c>
      <c r="O6" s="21" t="inlineStr">
        <is>
          <t>≥ 65 % de aciertos</t>
        </is>
      </c>
      <c r="P6" s="9" t="n">
        <v>90</v>
      </c>
      <c r="Q6" s="23">
        <f>IF(P6="","",H6*P6/100)</f>
        <v/>
      </c>
    </row>
    <row r="7" ht="92" customHeight="1">
      <c r="A7" s="20" t="inlineStr">
        <is>
          <t>IN101-A03</t>
        </is>
      </c>
      <c r="B7" s="21" t="inlineStr">
        <is>
          <t>A1.1·PRO·EO.00·L01</t>
        </is>
      </c>
      <c r="C7" s="21" t="inlineStr">
        <is>
          <t>Unidad Introductoria · Descubriendo una nueva lengua</t>
        </is>
      </c>
      <c r="D7" s="21" t="inlineStr">
        <is>
          <t>L1 · Discovering English Together</t>
        </is>
      </c>
      <c r="E7" s="21" t="n">
        <v>3</v>
      </c>
      <c r="F7" s="21" t="inlineStr">
        <is>
          <t>My first words: "I am…" + classroom expressions</t>
        </is>
      </c>
      <c r="G7" s="21" t="inlineStr">
        <is>
          <t>Tarea</t>
        </is>
      </c>
      <c r="H7" s="21" t="n">
        <v>2</v>
      </c>
      <c r="I7" s="21" t="inlineStr">
        <is>
          <t>C2 · Producción oral y escrita</t>
        </is>
      </c>
      <c r="J7" s="21" t="inlineStr">
        <is>
          <t>EO.00</t>
        </is>
      </c>
      <c r="K7" s="21" t="inlineStr">
        <is>
          <t>Expresión oral general</t>
        </is>
      </c>
      <c r="L7" s="21" t="inlineStr">
        <is>
          <t>PL.03 · LG.05</t>
        </is>
      </c>
      <c r="M7" s="21" t="inlineStr">
        <is>
          <t>Recepción escrita · recepción oral · mediación plurilingüe · producción oral inicial</t>
        </is>
      </c>
      <c r="N7" s="21" t="inlineStr">
        <is>
          <t>Produce «My first words: "I am…" + classroom expressions», empleando pronombres sujeto; I am + nombre / carrera, en una situación vinculada con su carrera (presentarse con tres frases y seguir las instrucciones del curso), (mediante un modelo guiado, la Ficha de fuente y el apoyo opcional de SofIA con el nivel de IA declarado y evidencia de proceso), para iniciar su aprendizaje tendiendo puentes entre el español y el inglés, [con identificación correcta de cognados e instrucciones y una presentación guiada de tres frases; logro ≥ 65/100 en la rúbrica de 4 criterios].</t>
        </is>
      </c>
      <c r="O7" s="21" t="inlineStr">
        <is>
          <t>Rúbrica ≥ 65/100 (13/20 puntos)</t>
        </is>
      </c>
      <c r="P7" s="9" t="n">
        <v>85</v>
      </c>
      <c r="Q7" s="23">
        <f>IF(P7="","",H7*P7/100)</f>
        <v/>
      </c>
    </row>
    <row r="8" ht="92" customHeight="1">
      <c r="A8" s="20" t="inlineStr">
        <is>
          <t>IN101-A04</t>
        </is>
      </c>
      <c r="B8" s="21" t="inlineStr">
        <is>
          <t>A1.1·LIN·LG.03·L01</t>
        </is>
      </c>
      <c r="C8" s="21" t="inlineStr">
        <is>
          <t>Unidad Introductoria · Descubriendo una nueva lengua</t>
        </is>
      </c>
      <c r="D8" s="21" t="inlineStr">
        <is>
          <t>L1 · Discovering English Together</t>
        </is>
      </c>
      <c r="E8" s="21" t="n">
        <v>4</v>
      </c>
      <c r="F8" s="21" t="inlineStr">
        <is>
          <t>Check-in: sounds, cognates and classroom language</t>
        </is>
      </c>
      <c r="G8" s="21" t="inlineStr">
        <is>
          <t>Quiz</t>
        </is>
      </c>
      <c r="H8" s="21" t="n">
        <v>2</v>
      </c>
      <c r="I8" s="21" t="inlineStr">
        <is>
          <t>C5 · Competencia lingüística (gramática, léxico, fonología)</t>
        </is>
      </c>
      <c r="J8" s="21" t="inlineStr">
        <is>
          <t>LG.03</t>
        </is>
      </c>
      <c r="K8" s="21" t="inlineStr">
        <is>
          <t>Corrección gramatical</t>
        </is>
      </c>
      <c r="L8" s="21" t="inlineStr">
        <is>
          <t>LG.02 · PL.02</t>
        </is>
      </c>
      <c r="M8" s="21" t="inlineStr">
        <is>
          <t>Recepción escrita · recepción oral · mediación plurilingüe · producción oral inicial</t>
        </is>
      </c>
      <c r="N8" s="21" t="inlineStr">
        <is>
          <t>Demuestra el dominio de pronombres sujeto; I am + nombre / carrera y del vocabulario de cognados, alfabeto, lenguaje de aula, en la evaluación formativa semanal del curso, (mediante un quiz autocorregible de opción múltiple en el UNAH Virtual Campus, 2 intentos, promedio), para verificar el logro de la competencia de la lección antes de avanzar, [con al menos 65 % de aciertos].</t>
        </is>
      </c>
      <c r="O8" s="21" t="inlineStr">
        <is>
          <t>≥ 65 % de aciertos</t>
        </is>
      </c>
      <c r="P8" s="9" t="n">
        <v>80</v>
      </c>
      <c r="Q8" s="23">
        <f>IF(P8="","",H8*P8/100)</f>
        <v/>
      </c>
    </row>
    <row r="9" ht="92" customHeight="1">
      <c r="A9" s="20" t="inlineStr">
        <is>
          <t>IN101-A05</t>
        </is>
      </c>
      <c r="B9" s="21" t="inlineStr">
        <is>
          <t>A1.1·INT·IL.01·L02</t>
        </is>
      </c>
      <c r="C9" s="21" t="inlineStr">
        <is>
          <t>Unidad I · Primeros encuentros comunicativos</t>
        </is>
      </c>
      <c r="D9" s="21" t="inlineStr">
        <is>
          <t>L2 · Greetings and Farewells</t>
        </is>
      </c>
      <c r="E9" s="21" t="n">
        <v>5</v>
      </c>
      <c r="F9" s="21" t="inlineStr">
        <is>
          <t>Global Greetings: how we greet in Honduras and abroad</t>
        </is>
      </c>
      <c r="G9" s="21" t="inlineStr">
        <is>
          <t>Foro</t>
        </is>
      </c>
      <c r="H9" s="21" t="n">
        <v>2</v>
      </c>
      <c r="I9" s="21" t="inlineStr">
        <is>
          <t>C3 · Interacción oral, escrita y en línea</t>
        </is>
      </c>
      <c r="J9" s="21" t="inlineStr">
        <is>
          <t>IL.01</t>
        </is>
      </c>
      <c r="K9" s="21" t="inlineStr">
        <is>
          <t>Conversación y debate en línea</t>
        </is>
      </c>
      <c r="L9" s="21" t="inlineStr">
        <is>
          <t>IE.01 · SL.01</t>
        </is>
      </c>
      <c r="M9" s="21" t="inlineStr">
        <is>
          <t>Interacción oral</t>
        </is>
      </c>
      <c r="N9" s="21" t="inlineStr">
        <is>
          <t>Interactúa e intercambia ideas y experiencias sobre «Global Greetings: how we greet in Honduras and abroad», en el entorno virtual del curso, con proyección hacia su carrera, (mediante una publicación propia y al menos una respuesta genuina a un compañero en el foro del UNAH Virtual Campus), para activar sus conocimientos previos y construir comunidad en torno a saludos y despedidas, [con vocabulario pertinente, frases del nivel y participación respetuosa; logro ≥ 65/100 en la rúbrica].</t>
        </is>
      </c>
      <c r="O9" s="21" t="inlineStr">
        <is>
          <t>Rúbrica ≥ 65/100 (nivel 3 «Bueno» o 4)</t>
        </is>
      </c>
      <c r="P9" s="9" t="n">
        <v>75</v>
      </c>
      <c r="Q9" s="23">
        <f>IF(P9="","",H9*P9/100)</f>
        <v/>
      </c>
    </row>
    <row r="10" ht="92" customHeight="1">
      <c r="A10" s="20" t="inlineStr">
        <is>
          <t>IN101-A06</t>
        </is>
      </c>
      <c r="B10" s="21" t="inlineStr">
        <is>
          <t>A1.1·REC·CO.01·L02</t>
        </is>
      </c>
      <c r="C10" s="21" t="inlineStr">
        <is>
          <t>Unidad I · Primeros encuentros comunicativos</t>
        </is>
      </c>
      <c r="D10" s="21" t="inlineStr">
        <is>
          <t>L2 · Greetings and Farewells</t>
        </is>
      </c>
      <c r="E10" s="21" t="n">
        <v>6</v>
      </c>
      <c r="F10" s="21" t="inlineStr">
        <is>
          <t>Listening to greetings in real life</t>
        </is>
      </c>
      <c r="G10" s="21" t="inlineStr">
        <is>
          <t>H5P</t>
        </is>
      </c>
      <c r="H10" s="21" t="n">
        <v>1</v>
      </c>
      <c r="I10" s="21" t="inlineStr">
        <is>
          <t>C1 · Comprensión (recepción)</t>
        </is>
      </c>
      <c r="J10" s="21" t="inlineStr">
        <is>
          <t>CO.01</t>
        </is>
      </c>
      <c r="K10" s="21" t="inlineStr">
        <is>
          <t>Comprender conversaciones entre otras personas</t>
        </is>
      </c>
      <c r="L10" s="21" t="inlineStr">
        <is>
          <t>LG.02 · LG.03</t>
        </is>
      </c>
      <c r="M10" s="21" t="inlineStr">
        <is>
          <t>Interacción oral</t>
        </is>
      </c>
      <c r="N10" s="21" t="inlineStr">
        <is>
          <t>Reconoce y verifica su comprensión de fórmulas con to be; How are you? How's it going? y del vocabulario de saludos, despedidas, cortesía, en textos, audios o imágenes auténticas adaptadas al nivel, (mediante ejercicios interactivos H5P autocorregibles «Listening to greetings in real life»), para verificar la comprensión del insumo antes de producir, [con al menos 65 % de aciertos].</t>
        </is>
      </c>
      <c r="O10" s="21" t="inlineStr">
        <is>
          <t>≥ 65 % de aciertos</t>
        </is>
      </c>
      <c r="P10" s="9" t="n">
        <v>70</v>
      </c>
      <c r="Q10" s="23">
        <f>IF(P10="","",H10*P10/100)</f>
        <v/>
      </c>
    </row>
    <row r="11" ht="92" customHeight="1">
      <c r="A11" s="20" t="inlineStr">
        <is>
          <t>IN101-A07</t>
        </is>
      </c>
      <c r="B11" s="21" t="inlineStr">
        <is>
          <t>A1.1·INT·IO.02·L02</t>
        </is>
      </c>
      <c r="C11" s="21" t="inlineStr">
        <is>
          <t>Unidad I · Primeros encuentros comunicativos</t>
        </is>
      </c>
      <c r="D11" s="21" t="inlineStr">
        <is>
          <t>L2 · Greetings and Farewells</t>
        </is>
      </c>
      <c r="E11" s="21" t="n">
        <v>7</v>
      </c>
      <c r="F11" s="21" t="inlineStr">
        <is>
          <t>Using formal and informal greetings</t>
        </is>
      </c>
      <c r="G11" s="21" t="inlineStr">
        <is>
          <t>Tarea</t>
        </is>
      </c>
      <c r="H11" s="21" t="n">
        <v>2</v>
      </c>
      <c r="I11" s="21" t="inlineStr">
        <is>
          <t>C3 · Interacción oral, escrita y en línea</t>
        </is>
      </c>
      <c r="J11" s="21" t="inlineStr">
        <is>
          <t>IO.02</t>
        </is>
      </c>
      <c r="K11" s="21" t="inlineStr">
        <is>
          <t>Conversación</t>
        </is>
      </c>
      <c r="L11" s="21" t="inlineStr">
        <is>
          <t>SL.01 · LG.05</t>
        </is>
      </c>
      <c r="M11" s="21" t="inlineStr">
        <is>
          <t>Interacción oral</t>
        </is>
      </c>
      <c r="N11" s="21" t="inlineStr">
        <is>
          <t>Produce «Using formal and informal greetings», empleando fórmulas con to be; How are you? How's it going?, en una situación vinculada con su carrera (saludar y despedirse de un profesor, un compañero y un visitante), (mediante un modelo guiado, la Ficha de fuente y el apoyo opcional de SofIA con el nivel de IA declarado y evidencia de proceso), para establecer contacto social con el registro adecuado, [con fórmulas adecuadas a la persona y al momento del día, y entonación natural; logro ≥ 65/100 en la rúbrica de 4 criterios].</t>
        </is>
      </c>
      <c r="O11" s="21" t="inlineStr">
        <is>
          <t>Rúbrica ≥ 65/100 (13/20 puntos)</t>
        </is>
      </c>
      <c r="P11" s="9" t="n">
        <v>60</v>
      </c>
      <c r="Q11" s="23">
        <f>IF(P11="","",H11*P11/100)</f>
        <v/>
      </c>
    </row>
    <row r="12" ht="92" customHeight="1">
      <c r="A12" s="20" t="inlineStr">
        <is>
          <t>IN101-A08</t>
        </is>
      </c>
      <c r="B12" s="21" t="inlineStr">
        <is>
          <t>A1.1·LIN·LG.03·L02</t>
        </is>
      </c>
      <c r="C12" s="21" t="inlineStr">
        <is>
          <t>Unidad I · Primeros encuentros comunicativos</t>
        </is>
      </c>
      <c r="D12" s="21" t="inlineStr">
        <is>
          <t>L2 · Greetings and Farewells</t>
        </is>
      </c>
      <c r="E12" s="21" t="n">
        <v>8</v>
      </c>
      <c r="F12" s="21" t="inlineStr">
        <is>
          <t>Formal or informal? Greetings check</t>
        </is>
      </c>
      <c r="G12" s="21" t="inlineStr">
        <is>
          <t>Quiz</t>
        </is>
      </c>
      <c r="H12" s="21" t="n">
        <v>2</v>
      </c>
      <c r="I12" s="21" t="inlineStr">
        <is>
          <t>C5 · Competencia lingüística (gramática, léxico, fonología)</t>
        </is>
      </c>
      <c r="J12" s="21" t="inlineStr">
        <is>
          <t>LG.03</t>
        </is>
      </c>
      <c r="K12" s="21" t="inlineStr">
        <is>
          <t>Corrección gramatical</t>
        </is>
      </c>
      <c r="L12" s="21" t="inlineStr">
        <is>
          <t>LG.02 · CO.01</t>
        </is>
      </c>
      <c r="M12" s="21" t="inlineStr">
        <is>
          <t>Interacción oral</t>
        </is>
      </c>
      <c r="N12" s="21" t="inlineStr">
        <is>
          <t>Demuestra el dominio de fórmulas con to be; How are you? How's it going? y del vocabulario de saludos, despedidas, cortesía, en la evaluación formativa semanal del curso, (mediante un quiz autocorregible de opción múltiple en el UNAH Virtual Campus, 2 intentos, promedio), para verificar el logro de la competencia de la lección antes de avanzar, [con al menos 65 % de aciertos].</t>
        </is>
      </c>
      <c r="O12" s="21" t="inlineStr">
        <is>
          <t>≥ 65 % de aciertos</t>
        </is>
      </c>
      <c r="P12" s="9" t="n">
        <v>100</v>
      </c>
      <c r="Q12" s="23">
        <f>IF(P12="","",H12*P12/100)</f>
        <v/>
      </c>
    </row>
    <row r="13" ht="92" customHeight="1">
      <c r="A13" s="20" t="inlineStr">
        <is>
          <t>IN101-A09</t>
        </is>
      </c>
      <c r="B13" s="21" t="inlineStr">
        <is>
          <t>A1.1·INT·IL.01·L03</t>
        </is>
      </c>
      <c r="C13" s="21" t="inlineStr">
        <is>
          <t>Unidad I · Primeros encuentros comunicativos</t>
        </is>
      </c>
      <c r="D13" s="21" t="inlineStr">
        <is>
          <t>L3 · Introducing Yourself and Others</t>
        </is>
      </c>
      <c r="E13" s="21" t="n">
        <v>9</v>
      </c>
      <c r="F13" s="21" t="inlineStr">
        <is>
          <t>Meeting my classmates online</t>
        </is>
      </c>
      <c r="G13" s="21" t="inlineStr">
        <is>
          <t>Foro</t>
        </is>
      </c>
      <c r="H13" s="21" t="n">
        <v>2</v>
      </c>
      <c r="I13" s="21" t="inlineStr">
        <is>
          <t>C3 · Interacción oral, escrita y en línea</t>
        </is>
      </c>
      <c r="J13" s="21" t="inlineStr">
        <is>
          <t>IL.01</t>
        </is>
      </c>
      <c r="K13" s="21" t="inlineStr">
        <is>
          <t>Conversación y debate en línea</t>
        </is>
      </c>
      <c r="L13" s="21" t="inlineStr">
        <is>
          <t>IE.01 · SL.01</t>
        </is>
      </c>
      <c r="M13" s="21" t="inlineStr">
        <is>
          <t>Producción oral · producción escrita</t>
        </is>
      </c>
      <c r="N13" s="21" t="inlineStr">
        <is>
          <t>Interactúa e intercambia ideas y experiencias sobre «Meeting my classmates online», en el entorno virtual del curso, con proyección hacia su carrera, (mediante una publicación propia y al menos una respuesta genuina a un compañero en el foro del UNAH Virtual Campus), para activar sus conocimientos previos y construir comunidad en torno a presentarse y presentar a otros, [con vocabulario pertinente, frases del nivel y participación respetuosa; logro ≥ 65/100 en la rúbrica].</t>
        </is>
      </c>
      <c r="O13" s="21" t="inlineStr">
        <is>
          <t>Rúbrica ≥ 65/100 (nivel 3 «Bueno» o 4)</t>
        </is>
      </c>
      <c r="P13" s="9" t="n">
        <v>88</v>
      </c>
      <c r="Q13" s="23">
        <f>IF(P13="","",H13*P13/100)</f>
        <v/>
      </c>
    </row>
    <row r="14" ht="92" customHeight="1">
      <c r="A14" s="20" t="inlineStr">
        <is>
          <t>IN101-A10</t>
        </is>
      </c>
      <c r="B14" s="21" t="inlineStr">
        <is>
          <t>A1.1·REC·CE.00·L03</t>
        </is>
      </c>
      <c r="C14" s="21" t="inlineStr">
        <is>
          <t>Unidad I · Primeros encuentros comunicativos</t>
        </is>
      </c>
      <c r="D14" s="21" t="inlineStr">
        <is>
          <t>L3 · Introducing Yourself and Others</t>
        </is>
      </c>
      <c r="E14" s="21" t="n">
        <v>10</v>
      </c>
      <c r="F14" s="21" t="inlineStr">
        <is>
          <t>Learning about people through profiles</t>
        </is>
      </c>
      <c r="G14" s="21" t="inlineStr">
        <is>
          <t>H5P</t>
        </is>
      </c>
      <c r="H14" s="21" t="n">
        <v>1</v>
      </c>
      <c r="I14" s="21" t="inlineStr">
        <is>
          <t>C1 · Comprensión (recepción)</t>
        </is>
      </c>
      <c r="J14" s="21" t="inlineStr">
        <is>
          <t>CE.00</t>
        </is>
      </c>
      <c r="K14" s="21" t="inlineStr">
        <is>
          <t>Comprensión lectora general</t>
        </is>
      </c>
      <c r="L14" s="21" t="inlineStr">
        <is>
          <t>LG.02 · LG.03</t>
        </is>
      </c>
      <c r="M14" s="21" t="inlineStr">
        <is>
          <t>Producción oral · producción escrita</t>
        </is>
      </c>
      <c r="N14" s="21" t="inlineStr">
        <is>
          <t>Reconoce y verifica su comprensión de to be afirmativo, formas completas y contraídas; a / an y del vocabulario de nacionalidades, países, ocupaciones, en textos, audios o imágenes auténticas adaptadas al nivel, (mediante ejercicios interactivos H5P autocorregibles «Learning about people through profiles»), para verificar la comprensión del insumo antes de producir, [con al menos 65 % de aciertos].</t>
        </is>
      </c>
      <c r="O14" s="21" t="inlineStr">
        <is>
          <t>≥ 65 % de aciertos</t>
        </is>
      </c>
      <c r="P14" s="9" t="n">
        <v>72</v>
      </c>
      <c r="Q14" s="23">
        <f>IF(P14="","",H14*P14/100)</f>
        <v/>
      </c>
    </row>
    <row r="15" ht="92" customHeight="1">
      <c r="A15" s="20" t="inlineStr">
        <is>
          <t>IN101-A11</t>
        </is>
      </c>
      <c r="B15" s="21" t="inlineStr">
        <is>
          <t>A1.1·PRO·EE.01·L03</t>
        </is>
      </c>
      <c r="C15" s="21" t="inlineStr">
        <is>
          <t>Unidad I · Primeros encuentros comunicativos</t>
        </is>
      </c>
      <c r="D15" s="21" t="inlineStr">
        <is>
          <t>L3 · Introducing Yourself and Others</t>
        </is>
      </c>
      <c r="E15" s="21" t="n">
        <v>11</v>
      </c>
      <c r="F15" s="21" t="inlineStr">
        <is>
          <t>Creating my personal profile card</t>
        </is>
      </c>
      <c r="G15" s="21" t="inlineStr">
        <is>
          <t>Tarea</t>
        </is>
      </c>
      <c r="H15" s="21" t="n">
        <v>3</v>
      </c>
      <c r="I15" s="21" t="inlineStr">
        <is>
          <t>C2 · Producción oral y escrita</t>
        </is>
      </c>
      <c r="J15" s="21" t="inlineStr">
        <is>
          <t>EE.01</t>
        </is>
      </c>
      <c r="K15" s="21" t="inlineStr">
        <is>
          <t>Escritura creativa</t>
        </is>
      </c>
      <c r="L15" s="21" t="inlineStr">
        <is>
          <t>EO.01 · LG.06</t>
        </is>
      </c>
      <c r="M15" s="21" t="inlineStr">
        <is>
          <t>Producción oral · producción escrita</t>
        </is>
      </c>
      <c r="N15" s="21" t="inlineStr">
        <is>
          <t>Produce «Creating my personal profile card», empleando to be afirmativo, formas completas y contraídas; a / an, en una situación vinculada con su carrera (crear su ficha de perfil personal y presentar a un compañero), (mediante un modelo guiado, la Ficha de fuente y el apoyo opcional de SofIA con el nivel de IA declarado y evidencia de proceso), para darse a conocer en su comunidad de aprendizaje, [con formas completas y contraídas de to be, a / an correctos y el nombre exacto de su carrera; logro ≥ 65/100 en la rúbrica de 4 criterios].</t>
        </is>
      </c>
      <c r="O15" s="21" t="inlineStr">
        <is>
          <t>Rúbrica ≥ 65/100 (13/20 puntos)</t>
        </is>
      </c>
      <c r="P15" s="9" t="n">
        <v>95</v>
      </c>
      <c r="Q15" s="23">
        <f>IF(P15="","",H15*P15/100)</f>
        <v/>
      </c>
    </row>
    <row r="16" ht="92" customHeight="1">
      <c r="A16" s="20" t="inlineStr">
        <is>
          <t>IN101-A12</t>
        </is>
      </c>
      <c r="B16" s="21" t="inlineStr">
        <is>
          <t>A1.1·LIN·LG.03·L03</t>
        </is>
      </c>
      <c r="C16" s="21" t="inlineStr">
        <is>
          <t>Unidad I · Primeros encuentros comunicativos</t>
        </is>
      </c>
      <c r="D16" s="21" t="inlineStr">
        <is>
          <t>L3 · Introducing Yourself and Others</t>
        </is>
      </c>
      <c r="E16" s="21" t="n">
        <v>12</v>
      </c>
      <c r="F16" s="21" t="inlineStr">
        <is>
          <t>Introducing someone in English</t>
        </is>
      </c>
      <c r="G16" s="21" t="inlineStr">
        <is>
          <t>Quiz</t>
        </is>
      </c>
      <c r="H16" s="21" t="n">
        <v>2</v>
      </c>
      <c r="I16" s="21" t="inlineStr">
        <is>
          <t>C5 · Competencia lingüística (gramática, léxico, fonología)</t>
        </is>
      </c>
      <c r="J16" s="21" t="inlineStr">
        <is>
          <t>LG.03</t>
        </is>
      </c>
      <c r="K16" s="21" t="inlineStr">
        <is>
          <t>Corrección gramatical</t>
        </is>
      </c>
      <c r="L16" s="21" t="inlineStr">
        <is>
          <t>LG.02 · CE.00</t>
        </is>
      </c>
      <c r="M16" s="21" t="inlineStr">
        <is>
          <t>Producción oral · producción escrita</t>
        </is>
      </c>
      <c r="N16" s="21" t="inlineStr">
        <is>
          <t>Demuestra el dominio de to be afirmativo, formas completas y contraídas; a / an y del vocabulario de nacionalidades, países, ocupaciones, en la evaluación formativa semanal del curso, (mediante un quiz autocorregible de opción múltiple en el UNAH Virtual Campus, 2 intentos, promedio), para verificar el logro de la competencia de la lección antes de avanzar, [con al menos 65 % de aciertos].</t>
        </is>
      </c>
      <c r="O16" s="21" t="inlineStr">
        <is>
          <t>≥ 65 % de aciertos</t>
        </is>
      </c>
      <c r="P16" s="9" t="n">
        <v>90</v>
      </c>
      <c r="Q16" s="23">
        <f>IF(P16="","",H16*P16/100)</f>
        <v/>
      </c>
    </row>
    <row r="17" ht="92" customHeight="1">
      <c r="A17" s="20" t="inlineStr">
        <is>
          <t>IN101-A13</t>
        </is>
      </c>
      <c r="B17" s="21" t="inlineStr">
        <is>
          <t>A1.1·INT·IL.01·L04</t>
        </is>
      </c>
      <c r="C17" s="21" t="inlineStr">
        <is>
          <t>Unidad I · Primeros encuentros comunicativos</t>
        </is>
      </c>
      <c r="D17" s="21" t="inlineStr">
        <is>
          <t>L4 · Basic Personal Information</t>
        </is>
      </c>
      <c r="E17" s="21" t="n">
        <v>13</v>
      </c>
      <c r="F17" s="21" t="inlineStr">
        <is>
          <t>Asking and answering personal questions</t>
        </is>
      </c>
      <c r="G17" s="21" t="inlineStr">
        <is>
          <t>Foro</t>
        </is>
      </c>
      <c r="H17" s="21" t="n">
        <v>2</v>
      </c>
      <c r="I17" s="21" t="inlineStr">
        <is>
          <t>C3 · Interacción oral, escrita y en línea</t>
        </is>
      </c>
      <c r="J17" s="21" t="inlineStr">
        <is>
          <t>IL.01</t>
        </is>
      </c>
      <c r="K17" s="21" t="inlineStr">
        <is>
          <t>Conversación y debate en línea</t>
        </is>
      </c>
      <c r="L17" s="21" t="inlineStr">
        <is>
          <t>IE.01 · SL.01</t>
        </is>
      </c>
      <c r="M17" s="21" t="inlineStr">
        <is>
          <t>Interacción oral · interacción escrita</t>
        </is>
      </c>
      <c r="N17" s="21" t="inlineStr">
        <is>
          <t>Interactúa e intercambia ideas y experiencias sobre «Asking and answering personal questions», en el entorno virtual del curso, con proyección hacia su carrera, (mediante una publicación propia y al menos una respuesta genuina a un compañero en el foro del UNAH Virtual Campus), para activar sus conocimientos previos y construir comunidad en torno a información personal básica, [con vocabulario pertinente, frases del nivel y participación respetuosa; logro ≥ 65/100 en la rúbrica].</t>
        </is>
      </c>
      <c r="O17" s="21" t="inlineStr">
        <is>
          <t>Rúbrica ≥ 65/100 (nivel 3 «Bueno» o 4)</t>
        </is>
      </c>
      <c r="P17" s="9" t="n">
        <v>85</v>
      </c>
      <c r="Q17" s="23">
        <f>IF(P17="","",H17*P17/100)</f>
        <v/>
      </c>
    </row>
    <row r="18" ht="92" customHeight="1">
      <c r="A18" s="20" t="inlineStr">
        <is>
          <t>IN101-A14</t>
        </is>
      </c>
      <c r="B18" s="21" t="inlineStr">
        <is>
          <t>A1.1·INT·IO.01·L04</t>
        </is>
      </c>
      <c r="C18" s="21" t="inlineStr">
        <is>
          <t>Unidad I · Primeros encuentros comunicativos</t>
        </is>
      </c>
      <c r="D18" s="21" t="inlineStr">
        <is>
          <t>L4 · Basic Personal Information</t>
        </is>
      </c>
      <c r="E18" s="21" t="n">
        <v>14</v>
      </c>
      <c r="F18" s="21" t="inlineStr">
        <is>
          <t>Understanding questions about personal information</t>
        </is>
      </c>
      <c r="G18" s="21" t="inlineStr">
        <is>
          <t>H5P</t>
        </is>
      </c>
      <c r="H18" s="21" t="n">
        <v>1</v>
      </c>
      <c r="I18" s="21" t="inlineStr">
        <is>
          <t>C3 · Interacción oral, escrita y en línea</t>
        </is>
      </c>
      <c r="J18" s="21" t="inlineStr">
        <is>
          <t>IO.01</t>
        </is>
      </c>
      <c r="K18" s="21" t="inlineStr">
        <is>
          <t>Comprender a un interlocutor</t>
        </is>
      </c>
      <c r="L18" s="21" t="inlineStr">
        <is>
          <t>LG.02 · LG.03</t>
        </is>
      </c>
      <c r="M18" s="21" t="inlineStr">
        <is>
          <t>Interacción oral · interacción escrita</t>
        </is>
      </c>
      <c r="N18" s="21" t="inlineStr">
        <is>
          <t>Reconoce y verifica su comprensión de preguntas Wh-; my / your y del vocabulario de datos personales, números, en textos, audios o imágenes auténticas adaptadas al nivel, (mediante ejercicios interactivos H5P autocorregibles «Understanding questions about personal information»), para verificar la comprensión del insumo antes de producir, [con al menos 65 % de aciertos].</t>
        </is>
      </c>
      <c r="O18" s="21" t="inlineStr">
        <is>
          <t>≥ 65 % de aciertos</t>
        </is>
      </c>
      <c r="P18" s="9" t="n">
        <v>80</v>
      </c>
      <c r="Q18" s="23">
        <f>IF(P18="","",H18*P18/100)</f>
        <v/>
      </c>
    </row>
    <row r="19" ht="92" customHeight="1">
      <c r="A19" s="20" t="inlineStr">
        <is>
          <t>IN101-A15</t>
        </is>
      </c>
      <c r="B19" s="21" t="inlineStr">
        <is>
          <t>A1.1·INT·IO.06·L04</t>
        </is>
      </c>
      <c r="C19" s="21" t="inlineStr">
        <is>
          <t>Unidad I · Primeros encuentros comunicativos</t>
        </is>
      </c>
      <c r="D19" s="21" t="inlineStr">
        <is>
          <t>L4 · Basic Personal Information</t>
        </is>
      </c>
      <c r="E19" s="21" t="n">
        <v>15</v>
      </c>
      <c r="F19" s="21" t="inlineStr">
        <is>
          <t>The Interview: personal data of 3 classmates</t>
        </is>
      </c>
      <c r="G19" s="21" t="inlineStr">
        <is>
          <t>Tarea</t>
        </is>
      </c>
      <c r="H19" s="21" t="n">
        <v>3</v>
      </c>
      <c r="I19" s="21" t="inlineStr">
        <is>
          <t>C3 · Interacción oral, escrita y en línea</t>
        </is>
      </c>
      <c r="J19" s="21" t="inlineStr">
        <is>
          <t>IO.06</t>
        </is>
      </c>
      <c r="K19" s="21" t="inlineStr">
        <is>
          <t>Intercambiar información</t>
        </is>
      </c>
      <c r="L19" s="21" t="inlineStr">
        <is>
          <t>IE.02 · MT.02</t>
        </is>
      </c>
      <c r="M19" s="21" t="inlineStr">
        <is>
          <t>Interacción oral · interacción escrita</t>
        </is>
      </c>
      <c r="N19" s="21" t="inlineStr">
        <is>
          <t>Produce «The Interview: personal data of 3 classmates», empleando preguntas Wh-; my / your, en una situación vinculada con su carrera (entrevistar a tres compañeros y completar sus fichas con datos ficticios), (mediante un modelo guiado, la Ficha de fuente y el apoyo opcional de SofIA con el nivel de IA declarado y evidencia de proceso), para intercambiar datos personales básicos con precisión, [con preguntas Wh- bien formadas, deletreo y números correctos y datos ficticios en la ficha; logro ≥ 65/100 en la rúbrica de 4 criterios].</t>
        </is>
      </c>
      <c r="O19" s="21" t="inlineStr">
        <is>
          <t>Rúbrica ≥ 65/100 (13/20 puntos)</t>
        </is>
      </c>
      <c r="P19" s="9" t="n">
        <v>75</v>
      </c>
      <c r="Q19" s="23">
        <f>IF(P19="","",H19*P19/100)</f>
        <v/>
      </c>
    </row>
    <row r="20" ht="92" customHeight="1">
      <c r="A20" s="20" t="inlineStr">
        <is>
          <t>IN101-A16</t>
        </is>
      </c>
      <c r="B20" s="21" t="inlineStr">
        <is>
          <t>A1.1·LIN·LG.03·L04</t>
        </is>
      </c>
      <c r="C20" s="21" t="inlineStr">
        <is>
          <t>Unidad I · Primeros encuentros comunicativos</t>
        </is>
      </c>
      <c r="D20" s="21" t="inlineStr">
        <is>
          <t>L4 · Basic Personal Information</t>
        </is>
      </c>
      <c r="E20" s="21" t="n">
        <v>16</v>
      </c>
      <c r="F20" s="21" t="inlineStr">
        <is>
          <t>Numbers and Wh- questions check</t>
        </is>
      </c>
      <c r="G20" s="21" t="inlineStr">
        <is>
          <t>Quiz</t>
        </is>
      </c>
      <c r="H20" s="21" t="n">
        <v>2</v>
      </c>
      <c r="I20" s="21" t="inlineStr">
        <is>
          <t>C5 · Competencia lingüística (gramática, léxico, fonología)</t>
        </is>
      </c>
      <c r="J20" s="21" t="inlineStr">
        <is>
          <t>LG.03</t>
        </is>
      </c>
      <c r="K20" s="21" t="inlineStr">
        <is>
          <t>Corrección gramatical</t>
        </is>
      </c>
      <c r="L20" s="21" t="inlineStr">
        <is>
          <t>LG.02 · IO.01</t>
        </is>
      </c>
      <c r="M20" s="21" t="inlineStr">
        <is>
          <t>Interacción oral · interacción escrita</t>
        </is>
      </c>
      <c r="N20" s="21" t="inlineStr">
        <is>
          <t>Demuestra el dominio de preguntas Wh-; my / your y del vocabulario de datos personales, números, en la evaluación formativa semanal del curso, (mediante un quiz autocorregible de opción múltiple en el UNAH Virtual Campus, 2 intentos, promedio), para verificar el logro de la competencia de la lección antes de avanzar, [con al menos 65 % de aciertos].</t>
        </is>
      </c>
      <c r="O20" s="21" t="inlineStr">
        <is>
          <t>≥ 65 % de aciertos</t>
        </is>
      </c>
      <c r="P20" s="9" t="n">
        <v>70</v>
      </c>
      <c r="Q20" s="23">
        <f>IF(P20="","",H20*P20/100)</f>
        <v/>
      </c>
    </row>
    <row r="21" ht="92" customHeight="1">
      <c r="A21" s="20" t="inlineStr">
        <is>
          <t>IN101-A17</t>
        </is>
      </c>
      <c r="B21" s="21" t="inlineStr">
        <is>
          <t>A1.1·INT·IL.01·L05</t>
        </is>
      </c>
      <c r="C21" s="21" t="inlineStr">
        <is>
          <t>Unidad I · Primeros encuentros comunicativos</t>
        </is>
      </c>
      <c r="D21" s="21" t="inlineStr">
        <is>
          <t>L5 · Courtesy and Everyday Contexts</t>
        </is>
      </c>
      <c r="E21" s="21" t="n">
        <v>17</v>
      </c>
      <c r="F21" s="21" t="inlineStr">
        <is>
          <t>Communication in different cultures</t>
        </is>
      </c>
      <c r="G21" s="21" t="inlineStr">
        <is>
          <t>Foro</t>
        </is>
      </c>
      <c r="H21" s="21" t="n">
        <v>2</v>
      </c>
      <c r="I21" s="21" t="inlineStr">
        <is>
          <t>C3 · Interacción oral, escrita y en línea</t>
        </is>
      </c>
      <c r="J21" s="21" t="inlineStr">
        <is>
          <t>IL.01</t>
        </is>
      </c>
      <c r="K21" s="21" t="inlineStr">
        <is>
          <t>Conversación y debate en línea</t>
        </is>
      </c>
      <c r="L21" s="21" t="inlineStr">
        <is>
          <t>IE.01 · SL.01</t>
        </is>
      </c>
      <c r="M21" s="21" t="inlineStr">
        <is>
          <t>Interacción oral · mediación</t>
        </is>
      </c>
      <c r="N21" s="21" t="inlineStr">
        <is>
          <t>Interactúa e intercambia ideas y experiencias sobre «Communication in different cultures», en el entorno virtual del curso, con proyección hacia su carrera, (mediante una publicación propia y al menos una respuesta genuina a un compañero en el foro del UNAH Virtual Campus), para activar sus conocimientos previos y construir comunidad en torno a cortesía y contextos cotidianos, [con vocabulario pertinente, frases del nivel y participación respetuosa; logro ≥ 65/100 en la rúbrica].</t>
        </is>
      </c>
      <c r="O21" s="21" t="inlineStr">
        <is>
          <t>Rúbrica ≥ 65/100 (nivel 3 «Bueno» o 4)</t>
        </is>
      </c>
      <c r="P21" s="9" t="n">
        <v>60</v>
      </c>
      <c r="Q21" s="23">
        <f>IF(P21="","",H21*P21/100)</f>
        <v/>
      </c>
    </row>
    <row r="22" ht="92" customHeight="1">
      <c r="A22" s="20" t="inlineStr">
        <is>
          <t>IN101-A18</t>
        </is>
      </c>
      <c r="B22" s="21" t="inlineStr">
        <is>
          <t>A1.1·REC·CE.00·L05</t>
        </is>
      </c>
      <c r="C22" s="21" t="inlineStr">
        <is>
          <t>Unidad I · Primeros encuentros comunicativos</t>
        </is>
      </c>
      <c r="D22" s="21" t="inlineStr">
        <is>
          <t>L5 · Courtesy and Everyday Contexts</t>
        </is>
      </c>
      <c r="E22" s="21" t="n">
        <v>18</v>
      </c>
      <c r="F22" s="21" t="inlineStr">
        <is>
          <t>Using English in everyday situations</t>
        </is>
      </c>
      <c r="G22" s="21" t="inlineStr">
        <is>
          <t>H5P</t>
        </is>
      </c>
      <c r="H22" s="21" t="n">
        <v>1</v>
      </c>
      <c r="I22" s="21" t="inlineStr">
        <is>
          <t>C1 · Comprensión (recepción)</t>
        </is>
      </c>
      <c r="J22" s="21" t="inlineStr">
        <is>
          <t>CE.00</t>
        </is>
      </c>
      <c r="K22" s="21" t="inlineStr">
        <is>
          <t>Comprensión lectora general</t>
        </is>
      </c>
      <c r="L22" s="21" t="inlineStr">
        <is>
          <t>LG.02 · LG.03</t>
        </is>
      </c>
      <c r="M22" s="21" t="inlineStr">
        <is>
          <t>Interacción oral · mediación</t>
        </is>
      </c>
      <c r="N22" s="21" t="inlineStr">
        <is>
          <t>Reconoce y verifica su comprensión de to be negativo; to be interrogativo y del vocabulario de cortesía cotidiana, en textos, audios o imágenes auténticas adaptadas al nivel, (mediante ejercicios interactivos H5P autocorregibles «Using English in everyday situations»), para verificar la comprensión del insumo antes de producir, [con al menos 65 % de aciertos].</t>
        </is>
      </c>
      <c r="O22" s="21" t="inlineStr">
        <is>
          <t>≥ 65 % de aciertos</t>
        </is>
      </c>
      <c r="P22" s="9" t="n">
        <v>100</v>
      </c>
      <c r="Q22" s="23">
        <f>IF(P22="","",H22*P22/100)</f>
        <v/>
      </c>
    </row>
    <row r="23" ht="92" customHeight="1">
      <c r="A23" s="20" t="inlineStr">
        <is>
          <t>IN101-A19</t>
        </is>
      </c>
      <c r="B23" s="21" t="inlineStr">
        <is>
          <t>A1.1·INT·IO.02·L05</t>
        </is>
      </c>
      <c r="C23" s="21" t="inlineStr">
        <is>
          <t>Unidad I · Primeros encuentros comunicativos</t>
        </is>
      </c>
      <c r="D23" s="21" t="inlineStr">
        <is>
          <t>L5 · Courtesy and Everyday Contexts</t>
        </is>
      </c>
      <c r="E23" s="21" t="n">
        <v>19</v>
      </c>
      <c r="F23" s="21" t="inlineStr">
        <is>
          <t>My first conversation — video</t>
        </is>
      </c>
      <c r="G23" s="21" t="inlineStr">
        <is>
          <t>Tarea integradora (video)</t>
        </is>
      </c>
      <c r="H23" s="21" t="n">
        <v>5</v>
      </c>
      <c r="I23" s="21" t="inlineStr">
        <is>
          <t>C3 · Interacción oral, escrita y en línea</t>
        </is>
      </c>
      <c r="J23" s="21" t="inlineStr">
        <is>
          <t>IO.02</t>
        </is>
      </c>
      <c r="K23" s="21" t="inlineStr">
        <is>
          <t>Conversación</t>
        </is>
      </c>
      <c r="L23" s="21" t="inlineStr">
        <is>
          <t>SL.01 · MT.01 · LG.05</t>
        </is>
      </c>
      <c r="M23" s="21" t="inlineStr">
        <is>
          <t>Interacción oral · mediación</t>
        </is>
      </c>
      <c r="N23" s="21" t="inlineStr">
        <is>
          <t>Integra y demuestra las competencias de la unidad en «My first conversation — video», en una situación simulada en la que debe grabar su primera conversación con un compañero en una situación cotidiana, (mediante un video breve con guion propio, ensayado con los asistentes SofIA y grabado sin leer de corrido), para integrar saludos, datos personales y cortesía en una interacción completa, [con preguntas sí / no y respuestas cortas correctas, fórmulas de cortesía y pronunciación inteligible; eficacia comunicativa, adecuación sociocultural y pronunciación inteligible; logro ≥ 65/100 en la rúbrica].</t>
        </is>
      </c>
      <c r="O23" s="21" t="inlineStr">
        <is>
          <t>Rúbrica ≥ 65/100 (13/20 puntos)</t>
        </is>
      </c>
      <c r="P23" s="9" t="n">
        <v>88</v>
      </c>
      <c r="Q23" s="23">
        <f>IF(P23="","",H23*P23/100)</f>
        <v/>
      </c>
    </row>
    <row r="24" ht="92" customHeight="1">
      <c r="A24" s="20" t="inlineStr">
        <is>
          <t>IN101-A20</t>
        </is>
      </c>
      <c r="B24" s="21" t="inlineStr">
        <is>
          <t>A1.1·INT·IL.01·L06</t>
        </is>
      </c>
      <c r="C24" s="21" t="inlineStr">
        <is>
          <t>Unidad II · Retratos personales y familia</t>
        </is>
      </c>
      <c r="D24" s="21" t="inlineStr">
        <is>
          <t>L6 · Describing People</t>
        </is>
      </c>
      <c r="E24" s="21" t="n">
        <v>20</v>
      </c>
      <c r="F24" s="21" t="inlineStr">
        <is>
          <t>Guess the person: describing people in my life</t>
        </is>
      </c>
      <c r="G24" s="21" t="inlineStr">
        <is>
          <t>Foro</t>
        </is>
      </c>
      <c r="H24" s="21" t="n">
        <v>2</v>
      </c>
      <c r="I24" s="21" t="inlineStr">
        <is>
          <t>C3 · Interacción oral, escrita y en línea</t>
        </is>
      </c>
      <c r="J24" s="21" t="inlineStr">
        <is>
          <t>IL.01</t>
        </is>
      </c>
      <c r="K24" s="21" t="inlineStr">
        <is>
          <t>Conversación y debate en línea</t>
        </is>
      </c>
      <c r="L24" s="21" t="inlineStr">
        <is>
          <t>IE.01 · SL.01</t>
        </is>
      </c>
      <c r="M24" s="21" t="inlineStr">
        <is>
          <t>Producción oral · producción escrita</t>
        </is>
      </c>
      <c r="N24" s="21" t="inlineStr">
        <is>
          <t>Interactúa e intercambia ideas y experiencias sobre «Guess the person: describing people in my life», en el entorno virtual del curso, con proyección hacia su carrera, (mediante una publicación propia y al menos una respuesta genuina a un compañero en el foro del UNAH Virtual Campus), para activar sus conocimientos previos y construir comunidad en torno a descripción de personas, [con vocabulario pertinente, frases del nivel y participación respetuosa; logro ≥ 65/100 en la rúbrica].</t>
        </is>
      </c>
      <c r="O24" s="21" t="inlineStr">
        <is>
          <t>Rúbrica ≥ 65/100 (nivel 3 «Bueno» o 4)</t>
        </is>
      </c>
      <c r="P24" s="9" t="n">
        <v>72</v>
      </c>
      <c r="Q24" s="23">
        <f>IF(P24="","",H24*P24/100)</f>
        <v/>
      </c>
    </row>
    <row r="25" ht="92" customHeight="1">
      <c r="A25" s="20" t="inlineStr">
        <is>
          <t>IN101-A21</t>
        </is>
      </c>
      <c r="B25" s="21" t="inlineStr">
        <is>
          <t>A1.1·REC·CE.00·L06</t>
        </is>
      </c>
      <c r="C25" s="21" t="inlineStr">
        <is>
          <t>Unidad II · Retratos personales y familia</t>
        </is>
      </c>
      <c r="D25" s="21" t="inlineStr">
        <is>
          <t>L6 · Describing People</t>
        </is>
      </c>
      <c r="E25" s="21" t="n">
        <v>21</v>
      </c>
      <c r="F25" s="21" t="inlineStr">
        <is>
          <t>Identifying physical and personality traits</t>
        </is>
      </c>
      <c r="G25" s="21" t="inlineStr">
        <is>
          <t>H5P</t>
        </is>
      </c>
      <c r="H25" s="21" t="n">
        <v>1</v>
      </c>
      <c r="I25" s="21" t="inlineStr">
        <is>
          <t>C1 · Comprensión (recepción)</t>
        </is>
      </c>
      <c r="J25" s="21" t="inlineStr">
        <is>
          <t>CE.00</t>
        </is>
      </c>
      <c r="K25" s="21" t="inlineStr">
        <is>
          <t>Comprensión lectora general</t>
        </is>
      </c>
      <c r="L25" s="21" t="inlineStr">
        <is>
          <t>LG.02 · LG.03</t>
        </is>
      </c>
      <c r="M25" s="21" t="inlineStr">
        <is>
          <t>Producción oral · producción escrita</t>
        </is>
      </c>
      <c r="N25" s="21" t="inlineStr">
        <is>
          <t>Reconoce y verifica su comprensión de adjetivos con to be; orden adjetivo + sustantivo y del vocabulario de rasgos físicos, personalidad, en textos, audios o imágenes auténticas adaptadas al nivel, (mediante ejercicios interactivos H5P autocorregibles «Identifying physical and personality traits»), para verificar la comprensión del insumo antes de producir, [con al menos 65 % de aciertos].</t>
        </is>
      </c>
      <c r="O25" s="21" t="inlineStr">
        <is>
          <t>≥ 65 % de aciertos</t>
        </is>
      </c>
      <c r="P25" s="9" t="n">
        <v>95</v>
      </c>
      <c r="Q25" s="23">
        <f>IF(P25="","",H25*P25/100)</f>
        <v/>
      </c>
    </row>
    <row r="26" ht="92" customHeight="1">
      <c r="A26" s="20" t="inlineStr">
        <is>
          <t>IN101-A22</t>
        </is>
      </c>
      <c r="B26" s="21" t="inlineStr">
        <is>
          <t>A1.1·PRO·EE.01·L06</t>
        </is>
      </c>
      <c r="C26" s="21" t="inlineStr">
        <is>
          <t>Unidad II · Retratos personales y familia</t>
        </is>
      </c>
      <c r="D26" s="21" t="inlineStr">
        <is>
          <t>L6 · Describing People</t>
        </is>
      </c>
      <c r="E26" s="21" t="n">
        <v>22</v>
      </c>
      <c r="F26" s="21" t="inlineStr">
        <is>
          <t>Describing people using simple sentences</t>
        </is>
      </c>
      <c r="G26" s="21" t="inlineStr">
        <is>
          <t>Tarea</t>
        </is>
      </c>
      <c r="H26" s="21" t="n">
        <v>2</v>
      </c>
      <c r="I26" s="21" t="inlineStr">
        <is>
          <t>C2 · Producción oral y escrita</t>
        </is>
      </c>
      <c r="J26" s="21" t="inlineStr">
        <is>
          <t>EE.01</t>
        </is>
      </c>
      <c r="K26" s="21" t="inlineStr">
        <is>
          <t>Escritura creativa</t>
        </is>
      </c>
      <c r="L26" s="21" t="inlineStr">
        <is>
          <t>LG.02 · SL.01</t>
        </is>
      </c>
      <c r="M26" s="21" t="inlineStr">
        <is>
          <t>Producción oral · producción escrita</t>
        </is>
      </c>
      <c r="N26" s="21" t="inlineStr">
        <is>
          <t>Produce «Describing people using simple sentences», empleando adjetivos con to be; orden adjetivo + sustantivo, en una situación vinculada con su carrera (describir a una persona importante de su carrera), (mediante un modelo guiado, la Ficha de fuente y el apoyo opcional de SofIA con el nivel de IA declarado y evidencia de proceso), para describir a otras personas con respeto, [con orden correcto del adjetivo, al menos seis adjetivos pertinentes y lenguaje respetuoso; logro ≥ 65/100 en la rúbrica de 4 criterios].</t>
        </is>
      </c>
      <c r="O26" s="21" t="inlineStr">
        <is>
          <t>Rúbrica ≥ 65/100 (13/20 puntos)</t>
        </is>
      </c>
      <c r="P26" s="9" t="n">
        <v>90</v>
      </c>
      <c r="Q26" s="23">
        <f>IF(P26="","",H26*P26/100)</f>
        <v/>
      </c>
    </row>
    <row r="27" ht="92" customHeight="1">
      <c r="A27" s="20" t="inlineStr">
        <is>
          <t>IN101-A23</t>
        </is>
      </c>
      <c r="B27" s="21" t="inlineStr">
        <is>
          <t>A1.1·LIN·LG.03·L06</t>
        </is>
      </c>
      <c r="C27" s="21" t="inlineStr">
        <is>
          <t>Unidad II · Retratos personales y familia</t>
        </is>
      </c>
      <c r="D27" s="21" t="inlineStr">
        <is>
          <t>L6 · Describing People</t>
        </is>
      </c>
      <c r="E27" s="21" t="n">
        <v>23</v>
      </c>
      <c r="F27" s="21" t="inlineStr">
        <is>
          <t>Adjectives and word order check</t>
        </is>
      </c>
      <c r="G27" s="21" t="inlineStr">
        <is>
          <t>Quiz</t>
        </is>
      </c>
      <c r="H27" s="21" t="n">
        <v>2</v>
      </c>
      <c r="I27" s="21" t="inlineStr">
        <is>
          <t>C5 · Competencia lingüística (gramática, léxico, fonología)</t>
        </is>
      </c>
      <c r="J27" s="21" t="inlineStr">
        <is>
          <t>LG.03</t>
        </is>
      </c>
      <c r="K27" s="21" t="inlineStr">
        <is>
          <t>Corrección gramatical</t>
        </is>
      </c>
      <c r="L27" s="21" t="inlineStr">
        <is>
          <t>LG.02 · CE.00</t>
        </is>
      </c>
      <c r="M27" s="21" t="inlineStr">
        <is>
          <t>Producción oral · producción escrita</t>
        </is>
      </c>
      <c r="N27" s="21" t="inlineStr">
        <is>
          <t>Demuestra el dominio de adjetivos con to be; orden adjetivo + sustantivo y del vocabulario de rasgos físicos, personalidad, en la evaluación formativa semanal del curso, (mediante un quiz autocorregible de opción múltiple en el UNAH Virtual Campus, 2 intentos, promedio), para verificar el logro de la competencia de la lección antes de avanzar, [con al menos 65 % de aciertos].</t>
        </is>
      </c>
      <c r="O27" s="21" t="inlineStr">
        <is>
          <t>≥ 65 % de aciertos</t>
        </is>
      </c>
      <c r="P27" s="9" t="n">
        <v>85</v>
      </c>
      <c r="Q27" s="23">
        <f>IF(P27="","",H27*P27/100)</f>
        <v/>
      </c>
    </row>
    <row r="28" ht="92" customHeight="1">
      <c r="A28" s="20" t="inlineStr">
        <is>
          <t>IN101-A24</t>
        </is>
      </c>
      <c r="B28" s="21" t="inlineStr">
        <is>
          <t>A1.1·INT·IL.01·L07</t>
        </is>
      </c>
      <c r="C28" s="21" t="inlineStr">
        <is>
          <t>Unidad II · Retratos personales y familia</t>
        </is>
      </c>
      <c r="D28" s="21" t="inlineStr">
        <is>
          <t>L7 · Family and Relationships</t>
        </is>
      </c>
      <c r="E28" s="21" t="n">
        <v>24</v>
      </c>
      <c r="F28" s="21" t="inlineStr">
        <is>
          <t>Talking about my family</t>
        </is>
      </c>
      <c r="G28" s="21" t="inlineStr">
        <is>
          <t>Foro</t>
        </is>
      </c>
      <c r="H28" s="21" t="n">
        <v>2</v>
      </c>
      <c r="I28" s="21" t="inlineStr">
        <is>
          <t>C3 · Interacción oral, escrita y en línea</t>
        </is>
      </c>
      <c r="J28" s="21" t="inlineStr">
        <is>
          <t>IL.01</t>
        </is>
      </c>
      <c r="K28" s="21" t="inlineStr">
        <is>
          <t>Conversación y debate en línea</t>
        </is>
      </c>
      <c r="L28" s="21" t="inlineStr">
        <is>
          <t>IE.01 · SL.01</t>
        </is>
      </c>
      <c r="M28" s="21" t="inlineStr">
        <is>
          <t>Producción escrita · recepción escrita</t>
        </is>
      </c>
      <c r="N28" s="21" t="inlineStr">
        <is>
          <t>Interactúa e intercambia ideas y experiencias sobre «Talking about my family», en el entorno virtual del curso, con proyección hacia su carrera, (mediante una publicación propia y al menos una respuesta genuina a un compañero en el foro del UNAH Virtual Campus), para activar sus conocimientos previos y construir comunidad en torno a familia y relaciones personales, [con vocabulario pertinente, frases del nivel y participación respetuosa; logro ≥ 65/100 en la rúbrica].</t>
        </is>
      </c>
      <c r="O28" s="21" t="inlineStr">
        <is>
          <t>Rúbrica ≥ 65/100 (nivel 3 «Bueno» o 4)</t>
        </is>
      </c>
      <c r="P28" s="9" t="n">
        <v>80</v>
      </c>
      <c r="Q28" s="23">
        <f>IF(P28="","",H28*P28/100)</f>
        <v/>
      </c>
    </row>
    <row r="29" ht="92" customHeight="1">
      <c r="A29" s="20" t="inlineStr">
        <is>
          <t>IN101-A25</t>
        </is>
      </c>
      <c r="B29" s="21" t="inlineStr">
        <is>
          <t>A1.1·REC·CE.00·L07</t>
        </is>
      </c>
      <c r="C29" s="21" t="inlineStr">
        <is>
          <t>Unidad II · Retratos personales y familia</t>
        </is>
      </c>
      <c r="D29" s="21" t="inlineStr">
        <is>
          <t>L7 · Family and Relationships</t>
        </is>
      </c>
      <c r="E29" s="21" t="n">
        <v>25</v>
      </c>
      <c r="F29" s="21" t="inlineStr">
        <is>
          <t>Understanding a family tree</t>
        </is>
      </c>
      <c r="G29" s="21" t="inlineStr">
        <is>
          <t>H5P</t>
        </is>
      </c>
      <c r="H29" s="21" t="n">
        <v>1</v>
      </c>
      <c r="I29" s="21" t="inlineStr">
        <is>
          <t>C1 · Comprensión (recepción)</t>
        </is>
      </c>
      <c r="J29" s="21" t="inlineStr">
        <is>
          <t>CE.00</t>
        </is>
      </c>
      <c r="K29" s="21" t="inlineStr">
        <is>
          <t>Comprensión lectora general</t>
        </is>
      </c>
      <c r="L29" s="21" t="inlineStr">
        <is>
          <t>LG.02 · LG.03</t>
        </is>
      </c>
      <c r="M29" s="21" t="inlineStr">
        <is>
          <t>Producción escrita · recepción escrita</t>
        </is>
      </c>
      <c r="N29" s="21" t="inlineStr">
        <is>
          <t>Reconoce y verifica su comprensión de have / has; adjetivos posesivos y del vocabulario de familia nuclear y extendida, en textos, audios o imágenes auténticas adaptadas al nivel, (mediante ejercicios interactivos H5P autocorregibles «Understanding a family tree»), para verificar la comprensión del insumo antes de producir, [con al menos 65 % de aciertos].</t>
        </is>
      </c>
      <c r="O29" s="21" t="inlineStr">
        <is>
          <t>≥ 65 % de aciertos</t>
        </is>
      </c>
      <c r="P29" s="9" t="n">
        <v>75</v>
      </c>
      <c r="Q29" s="23">
        <f>IF(P29="","",H29*P29/100)</f>
        <v/>
      </c>
    </row>
    <row r="30" ht="92" customHeight="1">
      <c r="A30" s="20" t="inlineStr">
        <is>
          <t>IN101-A26</t>
        </is>
      </c>
      <c r="B30" s="21" t="inlineStr">
        <is>
          <t>A1.1·PRO·EE.01·L07</t>
        </is>
      </c>
      <c r="C30" s="21" t="inlineStr">
        <is>
          <t>Unidad II · Retratos personales y familia</t>
        </is>
      </c>
      <c r="D30" s="21" t="inlineStr">
        <is>
          <t>L7 · Family and Relationships</t>
        </is>
      </c>
      <c r="E30" s="21" t="n">
        <v>26</v>
      </c>
      <c r="F30" s="21" t="inlineStr">
        <is>
          <t>My Family Tree infographic</t>
        </is>
      </c>
      <c r="G30" s="21" t="inlineStr">
        <is>
          <t>Tarea</t>
        </is>
      </c>
      <c r="H30" s="21" t="n">
        <v>3</v>
      </c>
      <c r="I30" s="21" t="inlineStr">
        <is>
          <t>C2 · Producción oral y escrita</t>
        </is>
      </c>
      <c r="J30" s="21" t="inlineStr">
        <is>
          <t>EE.01</t>
        </is>
      </c>
      <c r="K30" s="21" t="inlineStr">
        <is>
          <t>Escritura creativa</t>
        </is>
      </c>
      <c r="L30" s="21" t="inlineStr">
        <is>
          <t>CE.01 · LG.03</t>
        </is>
      </c>
      <c r="M30" s="21" t="inlineStr">
        <is>
          <t>Producción escrita · recepción escrita</t>
        </is>
      </c>
      <c r="N30" s="21" t="inlineStr">
        <is>
          <t>Produce «My Family Tree infographic», empleando have / has; adjetivos posesivos, en una situación vinculada con su carrera (crear una infografía de su árbol familiar (real o ficticio)), (mediante un modelo guiado, la Ficha de fuente y el apoyo opcional de SofIA con el nivel de IA declarado y evidencia de proceso), para presentar a su familia y sus vínculos, [con posesivos y 's correctos, have / has bien conjugado y vocabulario de parentesco preciso; logro ≥ 65/100 en la rúbrica de 4 criterios].</t>
        </is>
      </c>
      <c r="O30" s="21" t="inlineStr">
        <is>
          <t>Rúbrica ≥ 65/100 (13/20 puntos)</t>
        </is>
      </c>
      <c r="P30" s="9" t="n">
        <v>70</v>
      </c>
      <c r="Q30" s="23">
        <f>IF(P30="","",H30*P30/100)</f>
        <v/>
      </c>
    </row>
    <row r="31" ht="92" customHeight="1">
      <c r="A31" s="20" t="inlineStr">
        <is>
          <t>IN101-A27</t>
        </is>
      </c>
      <c r="B31" s="21" t="inlineStr">
        <is>
          <t>A1.1·LIN·LG.03·L07</t>
        </is>
      </c>
      <c r="C31" s="21" t="inlineStr">
        <is>
          <t>Unidad II · Retratos personales y familia</t>
        </is>
      </c>
      <c r="D31" s="21" t="inlineStr">
        <is>
          <t>L7 · Family and Relationships</t>
        </is>
      </c>
      <c r="E31" s="21" t="n">
        <v>27</v>
      </c>
      <c r="F31" s="21" t="inlineStr">
        <is>
          <t>Possessive adjectives and family words check</t>
        </is>
      </c>
      <c r="G31" s="21" t="inlineStr">
        <is>
          <t>Quiz</t>
        </is>
      </c>
      <c r="H31" s="21" t="n">
        <v>2</v>
      </c>
      <c r="I31" s="21" t="inlineStr">
        <is>
          <t>C5 · Competencia lingüística (gramática, léxico, fonología)</t>
        </is>
      </c>
      <c r="J31" s="21" t="inlineStr">
        <is>
          <t>LG.03</t>
        </is>
      </c>
      <c r="K31" s="21" t="inlineStr">
        <is>
          <t>Corrección gramatical</t>
        </is>
      </c>
      <c r="L31" s="21" t="inlineStr">
        <is>
          <t>LG.02 · CE.00</t>
        </is>
      </c>
      <c r="M31" s="21" t="inlineStr">
        <is>
          <t>Producción escrita · recepción escrita</t>
        </is>
      </c>
      <c r="N31" s="21" t="inlineStr">
        <is>
          <t>Demuestra el dominio de have / has; adjetivos posesivos y del vocabulario de familia nuclear y extendida, en la evaluación formativa semanal del curso, (mediante un quiz autocorregible de opción múltiple en el UNAH Virtual Campus, 2 intentos, promedio), para verificar el logro de la competencia de la lección antes de avanzar, [con al menos 65 % de aciertos].</t>
        </is>
      </c>
      <c r="O31" s="21" t="inlineStr">
        <is>
          <t>≥ 65 % de aciertos</t>
        </is>
      </c>
      <c r="P31" s="9" t="n">
        <v>60</v>
      </c>
      <c r="Q31" s="23">
        <f>IF(P31="","",H31*P31/100)</f>
        <v/>
      </c>
    </row>
    <row r="32" ht="92" customHeight="1">
      <c r="A32" s="20" t="inlineStr">
        <is>
          <t>IN101-A28</t>
        </is>
      </c>
      <c r="B32" s="21" t="inlineStr">
        <is>
          <t>A1.1·INT·IL.01·L08</t>
        </is>
      </c>
      <c r="C32" s="21" t="inlineStr">
        <is>
          <t>Unidad II · Retratos personales y familia</t>
        </is>
      </c>
      <c r="D32" s="21" t="inlineStr">
        <is>
          <t>L8 · Likes and Preferences</t>
        </is>
      </c>
      <c r="E32" s="21" t="n">
        <v>28</v>
      </c>
      <c r="F32" s="21" t="inlineStr">
        <is>
          <t>Common Interests: what I like and don't like</t>
        </is>
      </c>
      <c r="G32" s="21" t="inlineStr">
        <is>
          <t>Foro</t>
        </is>
      </c>
      <c r="H32" s="21" t="n">
        <v>2</v>
      </c>
      <c r="I32" s="21" t="inlineStr">
        <is>
          <t>C3 · Interacción oral, escrita y en línea</t>
        </is>
      </c>
      <c r="J32" s="21" t="inlineStr">
        <is>
          <t>IL.01</t>
        </is>
      </c>
      <c r="K32" s="21" t="inlineStr">
        <is>
          <t>Conversación y debate en línea</t>
        </is>
      </c>
      <c r="L32" s="21" t="inlineStr">
        <is>
          <t>IE.01 · SL.01</t>
        </is>
      </c>
      <c r="M32" s="21" t="inlineStr">
        <is>
          <t>Interacción oral · interacción escrita</t>
        </is>
      </c>
      <c r="N32" s="21" t="inlineStr">
        <is>
          <t>Interactúa e intercambia ideas y experiencias sobre «Common Interests: what I like and don't like», en el entorno virtual del curso, con proyección hacia su carrera, (mediante una publicación propia y al menos una respuesta genuina a un compañero en el foro del UNAH Virtual Campus), para activar sus conocimientos previos y construir comunidad en torno a gustos y preferencias, [con vocabulario pertinente, frases del nivel y participación respetuosa; logro ≥ 65/100 en la rúbrica].</t>
        </is>
      </c>
      <c r="O32" s="21" t="inlineStr">
        <is>
          <t>Rúbrica ≥ 65/100 (nivel 3 «Bueno» o 4)</t>
        </is>
      </c>
      <c r="P32" s="9" t="n">
        <v>100</v>
      </c>
      <c r="Q32" s="23">
        <f>IF(P32="","",H32*P32/100)</f>
        <v/>
      </c>
    </row>
    <row r="33" ht="92" customHeight="1">
      <c r="A33" s="20" t="inlineStr">
        <is>
          <t>IN101-A29</t>
        </is>
      </c>
      <c r="B33" s="21" t="inlineStr">
        <is>
          <t>A1.1·REC·CE.03·L08</t>
        </is>
      </c>
      <c r="C33" s="21" t="inlineStr">
        <is>
          <t>Unidad II · Retratos personales y familia</t>
        </is>
      </c>
      <c r="D33" s="21" t="inlineStr">
        <is>
          <t>L8 · Likes and Preferences</t>
        </is>
      </c>
      <c r="E33" s="21" t="n">
        <v>29</v>
      </c>
      <c r="F33" s="21" t="inlineStr">
        <is>
          <t>Understanding hobbies and personal interests</t>
        </is>
      </c>
      <c r="G33" s="21" t="inlineStr">
        <is>
          <t>H5P</t>
        </is>
      </c>
      <c r="H33" s="21" t="n">
        <v>1</v>
      </c>
      <c r="I33" s="21" t="inlineStr">
        <is>
          <t>C1 · Comprensión (recepción)</t>
        </is>
      </c>
      <c r="J33" s="21" t="inlineStr">
        <is>
          <t>CE.03</t>
        </is>
      </c>
      <c r="K33" s="21" t="inlineStr">
        <is>
          <t>Leer para informarse y argumentar</t>
        </is>
      </c>
      <c r="L33" s="21" t="inlineStr">
        <is>
          <t>LG.02 · LG.03</t>
        </is>
      </c>
      <c r="M33" s="21" t="inlineStr">
        <is>
          <t>Interacción oral · interacción escrita</t>
        </is>
      </c>
      <c r="N33" s="21" t="inlineStr">
        <is>
          <t>Reconoce y verifica su comprensión de like / love / hate / don't like + sustantivo o -ing; want to + verbo y del vocabulario de pasatiempos, intereses, en textos, audios o imágenes auténticas adaptadas al nivel, (mediante ejercicios interactivos H5P autocorregibles «Understanding hobbies and personal interests»), para verificar la comprensión del insumo antes de producir, [con al menos 65 % de aciertos].</t>
        </is>
      </c>
      <c r="O33" s="21" t="inlineStr">
        <is>
          <t>≥ 65 % de aciertos</t>
        </is>
      </c>
      <c r="P33" s="9" t="n">
        <v>88</v>
      </c>
      <c r="Q33" s="23">
        <f>IF(P33="","",H33*P33/100)</f>
        <v/>
      </c>
    </row>
    <row r="34" ht="92" customHeight="1">
      <c r="A34" s="20" t="inlineStr">
        <is>
          <t>IN101-A30</t>
        </is>
      </c>
      <c r="B34" s="21" t="inlineStr">
        <is>
          <t>A1.1·INT·IE.00·L08</t>
        </is>
      </c>
      <c r="C34" s="21" t="inlineStr">
        <is>
          <t>Unidad II · Retratos personales y familia</t>
        </is>
      </c>
      <c r="D34" s="21" t="inlineStr">
        <is>
          <t>L8 · Likes and Preferences</t>
        </is>
      </c>
      <c r="E34" s="21" t="n">
        <v>30</v>
      </c>
      <c r="F34" s="21" t="inlineStr">
        <is>
          <t>Describing my preferences in more detail</t>
        </is>
      </c>
      <c r="G34" s="21" t="inlineStr">
        <is>
          <t>Tarea</t>
        </is>
      </c>
      <c r="H34" s="21" t="n">
        <v>2</v>
      </c>
      <c r="I34" s="21" t="inlineStr">
        <is>
          <t>C3 · Interacción oral, escrita y en línea</t>
        </is>
      </c>
      <c r="J34" s="21" t="inlineStr">
        <is>
          <t>IE.00</t>
        </is>
      </c>
      <c r="K34" s="21" t="inlineStr">
        <is>
          <t>Interacción escrita general</t>
        </is>
      </c>
      <c r="L34" s="21" t="inlineStr">
        <is>
          <t>IL.01 · PR.02</t>
        </is>
      </c>
      <c r="M34" s="21" t="inlineStr">
        <is>
          <t>Interacción oral · interacción escrita</t>
        </is>
      </c>
      <c r="N34" s="21" t="inlineStr">
        <is>
          <t>Produce «Describing my preferences in more detail», empleando like / love / hate / don't like + sustantivo o -ing; want to + verbo, en una situación vinculada con su carrera (publicar sus intereses y encontrar intereses comunes con sus compañeros), (mediante un modelo guiado, la Ficha de fuente y el apoyo opcional de SofIA con el nivel de IA declarado y evidencia de proceso), para compartir afinidades y conectar con otros, [con like + -ing correcto, preguntas Do you like…? y reacciones pertinentes a los compañeros; logro ≥ 65/100 en la rúbrica de 4 criterios].</t>
        </is>
      </c>
      <c r="O34" s="21" t="inlineStr">
        <is>
          <t>Rúbrica ≥ 65/100 (13/20 puntos)</t>
        </is>
      </c>
      <c r="P34" s="9" t="n">
        <v>72</v>
      </c>
      <c r="Q34" s="23">
        <f>IF(P34="","",H34*P34/100)</f>
        <v/>
      </c>
    </row>
    <row r="35" ht="92" customHeight="1">
      <c r="A35" s="20" t="inlineStr">
        <is>
          <t>IN101-A31</t>
        </is>
      </c>
      <c r="B35" s="21" t="inlineStr">
        <is>
          <t>A1.1·LIN·LG.03·L08</t>
        </is>
      </c>
      <c r="C35" s="21" t="inlineStr">
        <is>
          <t>Unidad II · Retratos personales y familia</t>
        </is>
      </c>
      <c r="D35" s="21" t="inlineStr">
        <is>
          <t>L8 · Likes and Preferences</t>
        </is>
      </c>
      <c r="E35" s="21" t="n">
        <v>31</v>
      </c>
      <c r="F35" s="21" t="inlineStr">
        <is>
          <t>Likes and preferences check</t>
        </is>
      </c>
      <c r="G35" s="21" t="inlineStr">
        <is>
          <t>Quiz</t>
        </is>
      </c>
      <c r="H35" s="21" t="n">
        <v>2</v>
      </c>
      <c r="I35" s="21" t="inlineStr">
        <is>
          <t>C5 · Competencia lingüística (gramática, léxico, fonología)</t>
        </is>
      </c>
      <c r="J35" s="21" t="inlineStr">
        <is>
          <t>LG.03</t>
        </is>
      </c>
      <c r="K35" s="21" t="inlineStr">
        <is>
          <t>Corrección gramatical</t>
        </is>
      </c>
      <c r="L35" s="21" t="inlineStr">
        <is>
          <t>LG.02 · CE.03</t>
        </is>
      </c>
      <c r="M35" s="21" t="inlineStr">
        <is>
          <t>Interacción oral · interacción escrita</t>
        </is>
      </c>
      <c r="N35" s="21" t="inlineStr">
        <is>
          <t>Demuestra el dominio de like / love / hate / don't like + sustantivo o -ing; want to + verbo y del vocabulario de pasatiempos, intereses, en la evaluación formativa semanal del curso, (mediante un quiz autocorregible de opción múltiple en el UNAH Virtual Campus, 2 intentos, promedio), para verificar el logro de la competencia de la lección antes de avanzar, [con al menos 65 % de aciertos].</t>
        </is>
      </c>
      <c r="O35" s="21" t="inlineStr">
        <is>
          <t>≥ 65 % de aciertos</t>
        </is>
      </c>
      <c r="P35" s="9" t="n">
        <v>95</v>
      </c>
      <c r="Q35" s="23">
        <f>IF(P35="","",H35*P35/100)</f>
        <v/>
      </c>
    </row>
    <row r="36" ht="92" customHeight="1">
      <c r="A36" s="20" t="inlineStr">
        <is>
          <t>IN101-A32</t>
        </is>
      </c>
      <c r="B36" s="21" t="inlineStr">
        <is>
          <t>A1.1·INT·IL.01·L09</t>
        </is>
      </c>
      <c r="C36" s="21" t="inlineStr">
        <is>
          <t>Unidad II · Retratos personales y familia</t>
        </is>
      </c>
      <c r="D36" s="21" t="inlineStr">
        <is>
          <t>L9 · Comparing People and Characteristics</t>
        </is>
      </c>
      <c r="E36" s="21" t="n">
        <v>32</v>
      </c>
      <c r="F36" s="21" t="inlineStr">
        <is>
          <t>Comparing people I know</t>
        </is>
      </c>
      <c r="G36" s="21" t="inlineStr">
        <is>
          <t>Foro</t>
        </is>
      </c>
      <c r="H36" s="21" t="n">
        <v>2</v>
      </c>
      <c r="I36" s="21" t="inlineStr">
        <is>
          <t>C3 · Interacción oral, escrita y en línea</t>
        </is>
      </c>
      <c r="J36" s="21" t="inlineStr">
        <is>
          <t>IL.01</t>
        </is>
      </c>
      <c r="K36" s="21" t="inlineStr">
        <is>
          <t>Conversación y debate en línea</t>
        </is>
      </c>
      <c r="L36" s="21" t="inlineStr">
        <is>
          <t>IE.01 · SL.01</t>
        </is>
      </c>
      <c r="M36" s="21" t="inlineStr">
        <is>
          <t>Producción oral</t>
        </is>
      </c>
      <c r="N36" s="21" t="inlineStr">
        <is>
          <t>Interactúa e intercambia ideas y experiencias sobre «Comparing people I know», en el entorno virtual del curso, con proyección hacia su carrera, (mediante una publicación propia y al menos una respuesta genuina a un compañero en el foro del UNAH Virtual Campus), para activar sus conocimientos previos y construir comunidad en torno a comparar personas y características, [con vocabulario pertinente, frases del nivel y participación respetuosa; logro ≥ 65/100 en la rúbrica].</t>
        </is>
      </c>
      <c r="O36" s="21" t="inlineStr">
        <is>
          <t>Rúbrica ≥ 65/100 (nivel 3 «Bueno» o 4)</t>
        </is>
      </c>
      <c r="P36" s="9" t="n">
        <v>90</v>
      </c>
      <c r="Q36" s="23">
        <f>IF(P36="","",H36*P36/100)</f>
        <v/>
      </c>
    </row>
    <row r="37" ht="92" customHeight="1">
      <c r="A37" s="20" t="inlineStr">
        <is>
          <t>IN101-A33</t>
        </is>
      </c>
      <c r="B37" s="21" t="inlineStr">
        <is>
          <t>A1.1·REC·CE.00·L09</t>
        </is>
      </c>
      <c r="C37" s="21" t="inlineStr">
        <is>
          <t>Unidad II · Retratos personales y familia</t>
        </is>
      </c>
      <c r="D37" s="21" t="inlineStr">
        <is>
          <t>L9 · Comparing People and Characteristics</t>
        </is>
      </c>
      <c r="E37" s="21" t="n">
        <v>33</v>
      </c>
      <c r="F37" s="21" t="inlineStr">
        <is>
          <t>Understanding how to compare people in English</t>
        </is>
      </c>
      <c r="G37" s="21" t="inlineStr">
        <is>
          <t>H5P</t>
        </is>
      </c>
      <c r="H37" s="21" t="n">
        <v>1</v>
      </c>
      <c r="I37" s="21" t="inlineStr">
        <is>
          <t>C1 · Comprensión (recepción)</t>
        </is>
      </c>
      <c r="J37" s="21" t="inlineStr">
        <is>
          <t>CE.00</t>
        </is>
      </c>
      <c r="K37" s="21" t="inlineStr">
        <is>
          <t>Comprensión lectora general</t>
        </is>
      </c>
      <c r="L37" s="21" t="inlineStr">
        <is>
          <t>LG.02 · LG.03</t>
        </is>
      </c>
      <c r="M37" s="21" t="inlineStr">
        <is>
          <t>Producción oral</t>
        </is>
      </c>
      <c r="N37" s="21" t="inlineStr">
        <is>
          <t>Reconoce y verifica su comprensión de comparativos con -er, -ier, doble consonante y more; irregulares good – better, bad – worse y del vocabulario de adjetivos comparativos, en textos, audios o imágenes auténticas adaptadas al nivel, (mediante ejercicios interactivos H5P autocorregibles «Understanding how to compare people in English»), para verificar la comprensión del insumo antes de producir, [con al menos 65 % de aciertos].</t>
        </is>
      </c>
      <c r="O37" s="21" t="inlineStr">
        <is>
          <t>≥ 65 % de aciertos</t>
        </is>
      </c>
      <c r="P37" s="9" t="n">
        <v>85</v>
      </c>
      <c r="Q37" s="23">
        <f>IF(P37="","",H37*P37/100)</f>
        <v/>
      </c>
    </row>
    <row r="38" ht="92" customHeight="1">
      <c r="A38" s="20" t="inlineStr">
        <is>
          <t>IN101-A34</t>
        </is>
      </c>
      <c r="B38" s="21" t="inlineStr">
        <is>
          <t>A1.1·PRO·EO.01·L09</t>
        </is>
      </c>
      <c r="C38" s="21" t="inlineStr">
        <is>
          <t>Unidad II · Retratos personales y familia</t>
        </is>
      </c>
      <c r="D38" s="21" t="inlineStr">
        <is>
          <t>L9 · Comparing People and Characteristics</t>
        </is>
      </c>
      <c r="E38" s="21" t="n">
        <v>34</v>
      </c>
      <c r="F38" s="21" t="inlineStr">
        <is>
          <t>The Best Portrait — video</t>
        </is>
      </c>
      <c r="G38" s="21" t="inlineStr">
        <is>
          <t>Tarea integradora (video)</t>
        </is>
      </c>
      <c r="H38" s="21" t="n">
        <v>5</v>
      </c>
      <c r="I38" s="21" t="inlineStr">
        <is>
          <t>C2 · Producción oral y escrita</t>
        </is>
      </c>
      <c r="J38" s="21" t="inlineStr">
        <is>
          <t>EO.01</t>
        </is>
      </c>
      <c r="K38" s="21" t="inlineStr">
        <is>
          <t>Monólogo sostenido: describir experiencias</t>
        </is>
      </c>
      <c r="L38" s="21" t="inlineStr">
        <is>
          <t>PR.04 · LG.05</t>
        </is>
      </c>
      <c r="M38" s="21" t="inlineStr">
        <is>
          <t>Producción oral</t>
        </is>
      </c>
      <c r="N38" s="21" t="inlineStr">
        <is>
          <t>Integra y demuestra las competencias de la unidad en «The Best Portrait — video», en una situación simulada en la que debe grabar un video que compare a dos personas o dos opciones de su carrera, (mediante un video breve con guion propio, ensayado con los asistentes SofIA y grabado sin leer de corrido), para integrar descripción, posesión, gustos y comparación, [con comparativos bien formados, than correcto y un discurso preparado y comprensible; eficacia comunicativa, adecuación sociocultural y pronunciación inteligible; logro ≥ 65/100 en la rúbrica].</t>
        </is>
      </c>
      <c r="O38" s="21" t="inlineStr">
        <is>
          <t>Rúbrica ≥ 65/100 (13/20 puntos)</t>
        </is>
      </c>
      <c r="P38" s="9" t="n">
        <v>80</v>
      </c>
      <c r="Q38" s="23">
        <f>IF(P38="","",H38*P38/100)</f>
        <v/>
      </c>
    </row>
    <row r="39" ht="92" customHeight="1">
      <c r="A39" s="20" t="inlineStr">
        <is>
          <t>IN101-A35</t>
        </is>
      </c>
      <c r="B39" s="21" t="inlineStr">
        <is>
          <t>A1.1·INT·IL.01·L10</t>
        </is>
      </c>
      <c r="C39" s="21" t="inlineStr">
        <is>
          <t>Unidad III · Vida diaria y organización personal</t>
        </is>
      </c>
      <c r="D39" s="21" t="inlineStr">
        <is>
          <t>L10 · Daily and Household Activities</t>
        </is>
      </c>
      <c r="E39" s="21" t="n">
        <v>35</v>
      </c>
      <c r="F39" s="21" t="inlineStr">
        <is>
          <t>Talking about my daily activities</t>
        </is>
      </c>
      <c r="G39" s="21" t="inlineStr">
        <is>
          <t>Foro</t>
        </is>
      </c>
      <c r="H39" s="21" t="n">
        <v>2</v>
      </c>
      <c r="I39" s="21" t="inlineStr">
        <is>
          <t>C3 · Interacción oral, escrita y en línea</t>
        </is>
      </c>
      <c r="J39" s="21" t="inlineStr">
        <is>
          <t>IL.01</t>
        </is>
      </c>
      <c r="K39" s="21" t="inlineStr">
        <is>
          <t>Conversación y debate en línea</t>
        </is>
      </c>
      <c r="L39" s="21" t="inlineStr">
        <is>
          <t>IE.01 · SL.01</t>
        </is>
      </c>
      <c r="M39" s="21" t="inlineStr">
        <is>
          <t>Recepción escrita · producción escrita</t>
        </is>
      </c>
      <c r="N39" s="21" t="inlineStr">
        <is>
          <t>Interactúa e intercambia ideas y experiencias sobre «Talking about my daily activities», en el entorno virtual del curso, con proyección hacia su carrera, (mediante una publicación propia y al menos una respuesta genuina a un compañero en el foro del UNAH Virtual Campus), para activar sus conocimientos previos y construir comunidad en torno a actividades diarias y domésticas, [con vocabulario pertinente, frases del nivel y participación respetuosa; logro ≥ 65/100 en la rúbrica].</t>
        </is>
      </c>
      <c r="O39" s="21" t="inlineStr">
        <is>
          <t>Rúbrica ≥ 65/100 (nivel 3 «Bueno» o 4)</t>
        </is>
      </c>
      <c r="P39" s="9" t="n">
        <v>75</v>
      </c>
      <c r="Q39" s="23">
        <f>IF(P39="","",H39*P39/100)</f>
        <v/>
      </c>
    </row>
    <row r="40" ht="92" customHeight="1">
      <c r="A40" s="20" t="inlineStr">
        <is>
          <t>IN101-A36</t>
        </is>
      </c>
      <c r="B40" s="21" t="inlineStr">
        <is>
          <t>A1.1·REC·CE.00·L10</t>
        </is>
      </c>
      <c r="C40" s="21" t="inlineStr">
        <is>
          <t>Unidad III · Vida diaria y organización personal</t>
        </is>
      </c>
      <c r="D40" s="21" t="inlineStr">
        <is>
          <t>L10 · Daily and Household Activities</t>
        </is>
      </c>
      <c r="E40" s="21" t="n">
        <v>36</v>
      </c>
      <c r="F40" s="21" t="inlineStr">
        <is>
          <t>How people talk about daily routines</t>
        </is>
      </c>
      <c r="G40" s="21" t="inlineStr">
        <is>
          <t>H5P</t>
        </is>
      </c>
      <c r="H40" s="21" t="n">
        <v>1</v>
      </c>
      <c r="I40" s="21" t="inlineStr">
        <is>
          <t>C1 · Comprensión (recepción)</t>
        </is>
      </c>
      <c r="J40" s="21" t="inlineStr">
        <is>
          <t>CE.00</t>
        </is>
      </c>
      <c r="K40" s="21" t="inlineStr">
        <is>
          <t>Comprensión lectora general</t>
        </is>
      </c>
      <c r="L40" s="21" t="inlineStr">
        <is>
          <t>LG.02 · LG.03</t>
        </is>
      </c>
      <c r="M40" s="21" t="inlineStr">
        <is>
          <t>Recepción escrita · producción escrita</t>
        </is>
      </c>
      <c r="N40" s="21" t="inlineStr">
        <is>
          <t>Reconoce y verifica su comprensión de presente simple afirmativo y negativo; 3.ª persona -s, -es, -ies, has y del vocabulario de quehaceres, acciones diarias, en textos, audios o imágenes auténticas adaptadas al nivel, (mediante ejercicios interactivos H5P autocorregibles «How people talk about daily routines»), para verificar la comprensión del insumo antes de producir, [con al menos 65 % de aciertos].</t>
        </is>
      </c>
      <c r="O40" s="21" t="inlineStr">
        <is>
          <t>≥ 65 % de aciertos</t>
        </is>
      </c>
      <c r="P40" s="9" t="n">
        <v>70</v>
      </c>
      <c r="Q40" s="23">
        <f>IF(P40="","",H40*P40/100)</f>
        <v/>
      </c>
    </row>
    <row r="41" ht="92" customHeight="1">
      <c r="A41" s="20" t="inlineStr">
        <is>
          <t>IN101-A37</t>
        </is>
      </c>
      <c r="B41" s="21" t="inlineStr">
        <is>
          <t>A1.1·PRO·EE.00·L10</t>
        </is>
      </c>
      <c r="C41" s="21" t="inlineStr">
        <is>
          <t>Unidad III · Vida diaria y organización personal</t>
        </is>
      </c>
      <c r="D41" s="21" t="inlineStr">
        <is>
          <t>L10 · Daily and Household Activities</t>
        </is>
      </c>
      <c r="E41" s="21" t="n">
        <v>37</v>
      </c>
      <c r="F41" s="21" t="inlineStr">
        <is>
          <t>Multimedia glossary of daily activities</t>
        </is>
      </c>
      <c r="G41" s="21" t="inlineStr">
        <is>
          <t>Tarea</t>
        </is>
      </c>
      <c r="H41" s="21" t="n">
        <v>3</v>
      </c>
      <c r="I41" s="21" t="inlineStr">
        <is>
          <t>C2 · Producción oral y escrita</t>
        </is>
      </c>
      <c r="J41" s="21" t="inlineStr">
        <is>
          <t>EE.00</t>
        </is>
      </c>
      <c r="K41" s="21" t="inlineStr">
        <is>
          <t>Expresión escrita general</t>
        </is>
      </c>
      <c r="L41" s="21" t="inlineStr">
        <is>
          <t>LG.02 · LG.06</t>
        </is>
      </c>
      <c r="M41" s="21" t="inlineStr">
        <is>
          <t>Recepción escrita · producción escrita</t>
        </is>
      </c>
      <c r="N41" s="21" t="inlineStr">
        <is>
          <t>Produce «Multimedia glossary of daily activities», empleando presente simple afirmativo y negativo; 3.ª persona -s, -es, -ies, has, en una situación vinculada con su carrera (crear un glosario multimedia de sus actividades diarias y de las tareas de su carrera), (mediante un modelo guiado, la Ficha de fuente y el apoyo opcional de SofIA con el nivel de IA declarado y evidencia de proceso), para describir lo que hace cada día, [con la tercera persona -s / -es / -ies correcta, don't / doesn't bien usados y vocabulario organizado; logro ≥ 65/100 en la rúbrica de 4 criterios].</t>
        </is>
      </c>
      <c r="O41" s="21" t="inlineStr">
        <is>
          <t>Rúbrica ≥ 65/100 (13/20 puntos)</t>
        </is>
      </c>
      <c r="P41" s="9" t="n">
        <v>60</v>
      </c>
      <c r="Q41" s="23">
        <f>IF(P41="","",H41*P41/100)</f>
        <v/>
      </c>
    </row>
    <row r="42" ht="92" customHeight="1">
      <c r="A42" s="20" t="inlineStr">
        <is>
          <t>IN101-A38</t>
        </is>
      </c>
      <c r="B42" s="21" t="inlineStr">
        <is>
          <t>A1.1·LIN·LG.03·L10</t>
        </is>
      </c>
      <c r="C42" s="21" t="inlineStr">
        <is>
          <t>Unidad III · Vida diaria y organización personal</t>
        </is>
      </c>
      <c r="D42" s="21" t="inlineStr">
        <is>
          <t>L10 · Daily and Household Activities</t>
        </is>
      </c>
      <c r="E42" s="21" t="n">
        <v>38</v>
      </c>
      <c r="F42" s="21" t="inlineStr">
        <is>
          <t>Daily verbs and household words check</t>
        </is>
      </c>
      <c r="G42" s="21" t="inlineStr">
        <is>
          <t>Quiz</t>
        </is>
      </c>
      <c r="H42" s="21" t="n">
        <v>2</v>
      </c>
      <c r="I42" s="21" t="inlineStr">
        <is>
          <t>C5 · Competencia lingüística (gramática, léxico, fonología)</t>
        </is>
      </c>
      <c r="J42" s="21" t="inlineStr">
        <is>
          <t>LG.03</t>
        </is>
      </c>
      <c r="K42" s="21" t="inlineStr">
        <is>
          <t>Corrección gramatical</t>
        </is>
      </c>
      <c r="L42" s="21" t="inlineStr">
        <is>
          <t>LG.02 · CE.00</t>
        </is>
      </c>
      <c r="M42" s="21" t="inlineStr">
        <is>
          <t>Recepción escrita · producción escrita</t>
        </is>
      </c>
      <c r="N42" s="21" t="inlineStr">
        <is>
          <t>Demuestra el dominio de presente simple afirmativo y negativo; 3.ª persona -s, -es, -ies, has y del vocabulario de quehaceres, acciones diarias, en la evaluación formativa semanal del curso, (mediante un quiz autocorregible de opción múltiple en el UNAH Virtual Campus, 2 intentos, promedio), para verificar el logro de la competencia de la lección antes de avanzar, [con al menos 65 % de aciertos].</t>
        </is>
      </c>
      <c r="O42" s="21" t="inlineStr">
        <is>
          <t>≥ 65 % de aciertos</t>
        </is>
      </c>
      <c r="P42" s="9" t="n">
        <v>100</v>
      </c>
      <c r="Q42" s="23">
        <f>IF(P42="","",H42*P42/100)</f>
        <v/>
      </c>
    </row>
    <row r="43" ht="92" customHeight="1">
      <c r="A43" s="20" t="inlineStr">
        <is>
          <t>IN101-A39</t>
        </is>
      </c>
      <c r="B43" s="21" t="inlineStr">
        <is>
          <t>A1.1·INT·IL.01·L11</t>
        </is>
      </c>
      <c r="C43" s="21" t="inlineStr">
        <is>
          <t>Unidad III · Vida diaria y organización personal</t>
        </is>
      </c>
      <c r="D43" s="21" t="inlineStr">
        <is>
          <t>L11 · My Week, My Habits</t>
        </is>
      </c>
      <c r="E43" s="21" t="n">
        <v>39</v>
      </c>
      <c r="F43" s="21" t="inlineStr">
        <is>
          <t>Organizing my week: routines and healthy habits</t>
        </is>
      </c>
      <c r="G43" s="21" t="inlineStr">
        <is>
          <t>Foro</t>
        </is>
      </c>
      <c r="H43" s="21" t="n">
        <v>2</v>
      </c>
      <c r="I43" s="21" t="inlineStr">
        <is>
          <t>C3 · Interacción oral, escrita y en línea</t>
        </is>
      </c>
      <c r="J43" s="21" t="inlineStr">
        <is>
          <t>IL.01</t>
        </is>
      </c>
      <c r="K43" s="21" t="inlineStr">
        <is>
          <t>Conversación y debate en línea</t>
        </is>
      </c>
      <c r="L43" s="21" t="inlineStr">
        <is>
          <t>IE.01 · SL.01</t>
        </is>
      </c>
      <c r="M43" s="21" t="inlineStr">
        <is>
          <t>Producción escrita · interacción escrita · interacción oral</t>
        </is>
      </c>
      <c r="N43" s="21" t="inlineStr">
        <is>
          <t>Interactúa e intercambia ideas y experiencias sobre «Organizing my week: routines and healthy habits», en el entorno virtual del curso, con proyección hacia su carrera, (mediante una publicación propia y al menos una respuesta genuina a un compañero en el foro del UNAH Virtual Campus), para activar sus conocimientos previos y construir comunidad en torno a horarios, rutinas y hábitos saludables, [con vocabulario pertinente, frases del nivel y participación respetuosa; logro ≥ 65/100 en la rúbrica].</t>
        </is>
      </c>
      <c r="O43" s="21" t="inlineStr">
        <is>
          <t>Rúbrica ≥ 65/100 (nivel 3 «Bueno» o 4)</t>
        </is>
      </c>
      <c r="P43" s="9" t="n">
        <v>88</v>
      </c>
      <c r="Q43" s="23">
        <f>IF(P43="","",H43*P43/100)</f>
        <v/>
      </c>
    </row>
    <row r="44" ht="92" customHeight="1">
      <c r="A44" s="20" t="inlineStr">
        <is>
          <t>IN101-A40</t>
        </is>
      </c>
      <c r="B44" s="21" t="inlineStr">
        <is>
          <t>A1.1·REC·CE.02·L11</t>
        </is>
      </c>
      <c r="C44" s="21" t="inlineStr">
        <is>
          <t>Unidad III · Vida diaria y organización personal</t>
        </is>
      </c>
      <c r="D44" s="21" t="inlineStr">
        <is>
          <t>L11 · My Week, My Habits</t>
        </is>
      </c>
      <c r="E44" s="21" t="n">
        <v>40</v>
      </c>
      <c r="F44" s="21" t="inlineStr">
        <is>
          <t>Understanding schedules and frequency</t>
        </is>
      </c>
      <c r="G44" s="21" t="inlineStr">
        <is>
          <t>H5P</t>
        </is>
      </c>
      <c r="H44" s="21" t="n">
        <v>1</v>
      </c>
      <c r="I44" s="21" t="inlineStr">
        <is>
          <t>C1 · Comprensión (recepción)</t>
        </is>
      </c>
      <c r="J44" s="21" t="inlineStr">
        <is>
          <t>CE.02</t>
        </is>
      </c>
      <c r="K44" s="21" t="inlineStr">
        <is>
          <t>Leer para orientarse</t>
        </is>
      </c>
      <c r="L44" s="21" t="inlineStr">
        <is>
          <t>LG.02 · LG.03</t>
        </is>
      </c>
      <c r="M44" s="21" t="inlineStr">
        <is>
          <t>Producción escrita · interacción escrita · interacción oral</t>
        </is>
      </c>
      <c r="N44" s="21" t="inlineStr">
        <is>
          <t>Reconoce y verifica su comprensión de preguntas en presente simple (Do you…? Does he…?) y respuestas cortas; adverbios de frecuencia y How often…? y del vocabulario de expresiones de tiempo, horarios y hábitos saludables, en textos, audios o imágenes auténticas adaptadas al nivel, (mediante ejercicios interactivos H5P autocorregibles «Understanding schedules and frequency»), para verificar la comprensión del insumo antes de producir, [con al menos 65 % de aciertos].</t>
        </is>
      </c>
      <c r="O44" s="21" t="inlineStr">
        <is>
          <t>≥ 65 % de aciertos</t>
        </is>
      </c>
      <c r="P44" s="9" t="n">
        <v>72</v>
      </c>
      <c r="Q44" s="23">
        <f>IF(P44="","",H44*P44/100)</f>
        <v/>
      </c>
    </row>
    <row r="45" ht="92" customHeight="1">
      <c r="A45" s="20" t="inlineStr">
        <is>
          <t>IN101-A41</t>
        </is>
      </c>
      <c r="B45" s="21" t="inlineStr">
        <is>
          <t>A1.1·INT·IE.02·L11</t>
        </is>
      </c>
      <c r="C45" s="21" t="inlineStr">
        <is>
          <t>Unidad III · Vida diaria y organización personal</t>
        </is>
      </c>
      <c r="D45" s="21" t="inlineStr">
        <is>
          <t>L11 · My Week, My Habits</t>
        </is>
      </c>
      <c r="E45" s="21" t="n">
        <v>41</v>
      </c>
      <c r="F45" s="21" t="inlineStr">
        <is>
          <t>My Planner &amp; Habits: weekly schedule with frequency adverbs</t>
        </is>
      </c>
      <c r="G45" s="21" t="inlineStr">
        <is>
          <t>Tarea</t>
        </is>
      </c>
      <c r="H45" s="21" t="n">
        <v>5</v>
      </c>
      <c r="I45" s="21" t="inlineStr">
        <is>
          <t>C3 · Interacción oral, escrita y en línea</t>
        </is>
      </c>
      <c r="J45" s="21" t="inlineStr">
        <is>
          <t>IE.02</t>
        </is>
      </c>
      <c r="K45" s="21" t="inlineStr">
        <is>
          <t>Notas, mensajes y formularios</t>
        </is>
      </c>
      <c r="L45" s="21" t="inlineStr">
        <is>
          <t>IO.06 · EE.00 · LG.03</t>
        </is>
      </c>
      <c r="M45" s="21" t="inlineStr">
        <is>
          <t>Producción escrita · interacción escrita · interacción oral</t>
        </is>
      </c>
      <c r="N45" s="21" t="inlineStr">
        <is>
          <t>Produce «My Planner &amp; Habits: weekly schedule with frequency adverbs», empleando preguntas en presente simple (Do you…? Does he…?) y respuestas cortas; adverbios de frecuencia y How often…?, en una situación vinculada con su carrera (diseñar su planificador semanal con sus hábitos y su frecuencia, y compartirlo con sus compañeros), (mediante un modelo guiado, la Ficha de fuente y el apoyo opcional de SofIA con el nivel de IA declarado y evidencia de proceso), para organizar su tiempo, cuidar su bienestar y coordinar con otros, [con la hora, las preposiciones de tiempo y la posición de los adverbios de frecuencia correctas, y preguntas Do / Does / How often…? bien formadas; logro ≥ 65/100 en la rúbrica de 4 criterios].</t>
        </is>
      </c>
      <c r="O45" s="21" t="inlineStr">
        <is>
          <t>Rúbrica ≥ 65/100 (13/20 puntos)</t>
        </is>
      </c>
      <c r="P45" s="9" t="n">
        <v>95</v>
      </c>
      <c r="Q45" s="23">
        <f>IF(P45="","",H45*P45/100)</f>
        <v/>
      </c>
    </row>
    <row r="46" ht="92" customHeight="1">
      <c r="A46" s="20" t="inlineStr">
        <is>
          <t>IN101-A42</t>
        </is>
      </c>
      <c r="B46" s="21" t="inlineStr">
        <is>
          <t>A1.1·LIN·LG.03·L11</t>
        </is>
      </c>
      <c r="C46" s="21" t="inlineStr">
        <is>
          <t>Unidad III · Vida diaria y organización personal</t>
        </is>
      </c>
      <c r="D46" s="21" t="inlineStr">
        <is>
          <t>L11 · My Week, My Habits</t>
        </is>
      </c>
      <c r="E46" s="21" t="n">
        <v>42</v>
      </c>
      <c r="F46" s="21" t="inlineStr">
        <is>
          <t>Time expressions, present simple and frequency adverbs check</t>
        </is>
      </c>
      <c r="G46" s="21" t="inlineStr">
        <is>
          <t>Quiz</t>
        </is>
      </c>
      <c r="H46" s="21" t="n">
        <v>4</v>
      </c>
      <c r="I46" s="21" t="inlineStr">
        <is>
          <t>C5 · Competencia lingüística (gramática, léxico, fonología)</t>
        </is>
      </c>
      <c r="J46" s="21" t="inlineStr">
        <is>
          <t>LG.03</t>
        </is>
      </c>
      <c r="K46" s="21" t="inlineStr">
        <is>
          <t>Corrección gramatical</t>
        </is>
      </c>
      <c r="L46" s="21" t="inlineStr">
        <is>
          <t>LG.02 · CE.02</t>
        </is>
      </c>
      <c r="M46" s="21" t="inlineStr">
        <is>
          <t>Producción escrita · interacción escrita · interacción oral</t>
        </is>
      </c>
      <c r="N46" s="21" t="inlineStr">
        <is>
          <t>Demuestra el dominio de preguntas en presente simple (Do you…? Does he…?) y respuestas cortas; adverbios de frecuencia y How often…? y del vocabulario de expresiones de tiempo, horarios y hábitos saludables, en la evaluación formativa semanal del curso, (mediante un quiz autocorregible de opción múltiple en el UNAH Virtual Campus, 2 intentos, promedio), para verificar el logro de la competencia de la lección antes de avanzar, [con al menos 65 % de aciertos].</t>
        </is>
      </c>
      <c r="O46" s="21" t="inlineStr">
        <is>
          <t>≥ 65 % de aciertos</t>
        </is>
      </c>
      <c r="P46" s="9" t="n">
        <v>90</v>
      </c>
      <c r="Q46" s="23">
        <f>IF(P46="","",H46*P46/100)</f>
        <v/>
      </c>
    </row>
    <row r="47" ht="92" customHeight="1">
      <c r="A47" s="20" t="inlineStr">
        <is>
          <t>IN101-A43</t>
        </is>
      </c>
      <c r="B47" s="21" t="inlineStr">
        <is>
          <t>A1.1·INT·IL.01·L12</t>
        </is>
      </c>
      <c r="C47" s="21" t="inlineStr">
        <is>
          <t>Unidad III · Vida diaria y organización personal</t>
        </is>
      </c>
      <c r="D47" s="21" t="inlineStr">
        <is>
          <t>L12 · My Life, My Routine – Final Project</t>
        </is>
      </c>
      <c r="E47" s="21" t="n">
        <v>43</v>
      </c>
      <c r="F47" s="21" t="inlineStr">
        <is>
          <t>How people describe their daily life</t>
        </is>
      </c>
      <c r="G47" s="21" t="inlineStr">
        <is>
          <t>Foro</t>
        </is>
      </c>
      <c r="H47" s="21" t="n">
        <v>2</v>
      </c>
      <c r="I47" s="21" t="inlineStr">
        <is>
          <t>C3 · Interacción oral, escrita y en línea</t>
        </is>
      </c>
      <c r="J47" s="21" t="inlineStr">
        <is>
          <t>IL.01</t>
        </is>
      </c>
      <c r="K47" s="21" t="inlineStr">
        <is>
          <t>Conversación y debate en línea</t>
        </is>
      </c>
      <c r="L47" s="21" t="inlineStr">
        <is>
          <t>IE.01 · SL.01</t>
        </is>
      </c>
      <c r="M47" s="21" t="inlineStr">
        <is>
          <t>Producción oral</t>
        </is>
      </c>
      <c r="N47" s="21" t="inlineStr">
        <is>
          <t>Interactúa e intercambia ideas y experiencias sobre «How people describe their daily life», en el entorno virtual del curso, con proyección hacia su carrera, (mediante una publicación propia y al menos una respuesta genuina a un compañero en el foro del UNAH Virtual Campus), para activar sus conocimientos previos y construir comunidad en torno a mi vida y mi rutina, [con vocabulario pertinente, frases del nivel y participación respetuosa; logro ≥ 65/100 en la rúbrica].</t>
        </is>
      </c>
      <c r="O47" s="21" t="inlineStr">
        <is>
          <t>Rúbrica ≥ 65/100 (nivel 3 «Bueno» o 4)</t>
        </is>
      </c>
      <c r="P47" s="9" t="n">
        <v>85</v>
      </c>
      <c r="Q47" s="23">
        <f>IF(P47="","",H47*P47/100)</f>
        <v/>
      </c>
    </row>
    <row r="48" ht="92" customHeight="1">
      <c r="A48" s="20" t="inlineStr">
        <is>
          <t>IN101-A44</t>
        </is>
      </c>
      <c r="B48" s="21" t="inlineStr">
        <is>
          <t>A1.1·REC·CE.00·L12</t>
        </is>
      </c>
      <c r="C48" s="21" t="inlineStr">
        <is>
          <t>Unidad III · Vida diaria y organización personal</t>
        </is>
      </c>
      <c r="D48" s="21" t="inlineStr">
        <is>
          <t>L12 · My Life, My Routine – Final Project</t>
        </is>
      </c>
      <c r="E48" s="21" t="n">
        <v>44</v>
      </c>
      <c r="F48" s="21" t="inlineStr">
        <is>
          <t>Organizing my day with sequence connectors</t>
        </is>
      </c>
      <c r="G48" s="21" t="inlineStr">
        <is>
          <t>H5P</t>
        </is>
      </c>
      <c r="H48" s="21" t="n">
        <v>1</v>
      </c>
      <c r="I48" s="21" t="inlineStr">
        <is>
          <t>C1 · Comprensión (recepción)</t>
        </is>
      </c>
      <c r="J48" s="21" t="inlineStr">
        <is>
          <t>CE.00</t>
        </is>
      </c>
      <c r="K48" s="21" t="inlineStr">
        <is>
          <t>Comprensión lectora general</t>
        </is>
      </c>
      <c r="L48" s="21" t="inlineStr">
        <is>
          <t>LG.02 · LG.03</t>
        </is>
      </c>
      <c r="M48" s="21" t="inlineStr">
        <is>
          <t>Producción oral</t>
        </is>
      </c>
      <c r="N48" s="21" t="inlineStr">
        <is>
          <t>Reconoce y verifica su comprensión de conectores de secuencia y del vocabulario de descripción de la vida diaria, en textos, audios o imágenes auténticas adaptadas al nivel, (mediante ejercicios interactivos H5P autocorregibles «Organizing my day with sequence connectors»), para verificar la comprensión del insumo antes de producir, [con al menos 65 % de aciertos].</t>
        </is>
      </c>
      <c r="O48" s="21" t="inlineStr">
        <is>
          <t>≥ 65 % de aciertos</t>
        </is>
      </c>
      <c r="P48" s="9" t="n">
        <v>80</v>
      </c>
      <c r="Q48" s="23">
        <f>IF(P48="","",H48*P48/100)</f>
        <v/>
      </c>
    </row>
    <row r="49" ht="92" customHeight="1">
      <c r="A49" s="20" t="inlineStr">
        <is>
          <t>IN101-A45</t>
        </is>
      </c>
      <c r="B49" s="21" t="inlineStr">
        <is>
          <t>A1.1·PRO·EO.01·L12</t>
        </is>
      </c>
      <c r="C49" s="21" t="inlineStr">
        <is>
          <t>Unidad III · Vida diaria y organización personal</t>
        </is>
      </c>
      <c r="D49" s="21" t="inlineStr">
        <is>
          <t>L12 · My Life, My Routine – Final Project</t>
        </is>
      </c>
      <c r="E49" s="21" t="n">
        <v>45</v>
      </c>
      <c r="F49" s="21" t="inlineStr">
        <is>
          <t>My Typical Day — video</t>
        </is>
      </c>
      <c r="G49" s="21" t="inlineStr">
        <is>
          <t>Tarea integradora (video)</t>
        </is>
      </c>
      <c r="H49" s="21" t="n">
        <v>9</v>
      </c>
      <c r="I49" s="21" t="inlineStr">
        <is>
          <t>C2 · Producción oral y escrita</t>
        </is>
      </c>
      <c r="J49" s="21" t="inlineStr">
        <is>
          <t>EO.01</t>
        </is>
      </c>
      <c r="K49" s="21" t="inlineStr">
        <is>
          <t>Monólogo sostenido: describir experiencias</t>
        </is>
      </c>
      <c r="L49" s="21" t="inlineStr">
        <is>
          <t>PR.02 · PR.04 · LG.05</t>
        </is>
      </c>
      <c r="M49" s="21" t="inlineStr">
        <is>
          <t>Producción oral</t>
        </is>
      </c>
      <c r="N49" s="21" t="inlineStr">
        <is>
          <t>Integra y demuestra las competencias de la unidad en «My Typical Day — video», en una situación simulada en la que debe grabar un video sobre su día típico como estudiante de su carrera, (mediante un video breve con guion propio, ensayado con los asistentes SofIA y grabado sin leer de corrido), para integrar todo A1.1 en un discurso coherente sobre su vida, [con un discurso ordenado con conectores, presente simple correcto y su Glosario de carrera aplicado; eficacia comunicativa, adecuación sociocultural y pronunciación inteligible; logro ≥ 65/100 en la rúbrica].</t>
        </is>
      </c>
      <c r="O49" s="21" t="inlineStr">
        <is>
          <t>Rúbrica ≥ 65/100 (13/20 puntos)</t>
        </is>
      </c>
      <c r="P49" s="9" t="n">
        <v>75</v>
      </c>
      <c r="Q49" s="23">
        <f>IF(P49="","",H49*P49/100)</f>
        <v/>
      </c>
    </row>
    <row r="50">
      <c r="G50" s="18" t="inlineStr">
        <is>
          <t>Total</t>
        </is>
      </c>
      <c r="H50" s="18">
        <f>SUM(H5:H49)</f>
        <v/>
      </c>
      <c r="P50" s="18" t="inlineStr">
        <is>
          <t>Nota final</t>
        </is>
      </c>
      <c r="Q50" s="18">
        <f>IF(COUNT(P5:P49)=0,"",SUM(Q5:Q49))</f>
        <v/>
      </c>
    </row>
  </sheetData>
  <autoFilter ref="A4:Q49"/>
  <dataValidations count="1">
    <dataValidation sqref="P5:P49" showDropDown="0" showInputMessage="0" showErrorMessage="0" allowBlank="1" error="Número entre 0 y 100." type="decimal" operator="between">
      <formula1>0</formula1>
      <formula2>100</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49"/>
  <sheetViews>
    <sheetView workbookViewId="0">
      <pane xSplit="6" ySplit="4" topLeftCell="G5"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30" customWidth="1" min="3" max="3"/>
    <col width="28" customWidth="1" min="4" max="4"/>
    <col width="6" customWidth="1" min="5" max="5"/>
    <col width="40" customWidth="1" min="6" max="6"/>
    <col width="13" customWidth="1" min="7" max="7"/>
    <col width="6" customWidth="1" min="8" max="8"/>
    <col width="30" customWidth="1" min="9" max="9"/>
    <col width="9" customWidth="1" min="10" max="10"/>
    <col width="30" customWidth="1" min="11" max="11"/>
    <col width="20" customWidth="1" min="12" max="12"/>
    <col width="30" customWidth="1" min="13" max="13"/>
    <col width="90" customWidth="1" min="14" max="14"/>
    <col width="26" customWidth="1" min="15" max="15"/>
    <col width="12" customWidth="1" min="16" max="16"/>
    <col width="9" customWidth="1" min="17" max="17"/>
  </cols>
  <sheetData>
    <row r="1">
      <c r="A1" s="1" t="inlineStr">
        <is>
          <t>Catálogo de competencias · IN-102 Inglés II · Lengua Extranjera II · MCER A1.2</t>
        </is>
      </c>
    </row>
    <row r="2">
      <c r="A2" s="2" t="inlineStr">
        <is>
          <t>Celdas amarillas: escriba la nota del estudiante (0–100). Déjela vacía si no la usa. NSP = 0; ABD = deje las notas reales y vacías las no entregadas (cuentan 0 puntos, el progreso queda registrado).</t>
        </is>
      </c>
    </row>
    <row r="4">
      <c r="A4" s="3" t="inlineStr">
        <is>
          <t>Código actividad</t>
        </is>
      </c>
      <c r="B4" s="3" t="inlineStr">
        <is>
          <t>Código de competencia</t>
        </is>
      </c>
      <c r="C4" s="3" t="inlineStr">
        <is>
          <t>Unidad</t>
        </is>
      </c>
      <c r="D4" s="3" t="inlineStr">
        <is>
          <t>Lección</t>
        </is>
      </c>
      <c r="E4" s="3" t="inlineStr">
        <is>
          <t>N.º</t>
        </is>
      </c>
      <c r="F4" s="3" t="inlineStr">
        <is>
          <t>Actividad (Calendario)</t>
        </is>
      </c>
      <c r="G4" s="3" t="inlineStr">
        <is>
          <t>Tipo</t>
        </is>
      </c>
      <c r="H4" s="3" t="inlineStr">
        <is>
          <t>%</t>
        </is>
      </c>
      <c r="I4" s="3" t="inlineStr">
        <is>
          <t>Competencia (macro)</t>
        </is>
      </c>
      <c r="J4" s="3" t="inlineStr">
        <is>
          <t>Código MCER</t>
        </is>
      </c>
      <c r="K4" s="3" t="inlineStr">
        <is>
          <t>Escala MCER</t>
        </is>
      </c>
      <c r="L4" s="3" t="inlineStr">
        <is>
          <t>Códigos secundarios</t>
        </is>
      </c>
      <c r="M4" s="3" t="inlineStr">
        <is>
          <t>Actividades de lengua MCER (lección)</t>
        </is>
      </c>
      <c r="N4" s="3" t="inlineStr">
        <is>
          <t>Competencia VRA (6 partes)</t>
        </is>
      </c>
      <c r="O4" s="3" t="inlineStr">
        <is>
          <t>Criterio de logro</t>
        </is>
      </c>
      <c r="P4" s="3" t="inlineStr">
        <is>
          <t>Nota del estudiante (0–100)</t>
        </is>
      </c>
      <c r="Q4" s="3" t="inlineStr">
        <is>
          <t>Puntos</t>
        </is>
      </c>
    </row>
    <row r="5" ht="92" customHeight="1">
      <c r="A5" s="20" t="inlineStr">
        <is>
          <t>IN102-A01</t>
        </is>
      </c>
      <c r="B5" s="21" t="inlineStr">
        <is>
          <t>A1.2·INT·IL.01·L01</t>
        </is>
      </c>
      <c r="C5" s="21" t="inlineStr">
        <is>
          <t>Unidad I · Itinerarios y trayectos en contexto urbano</t>
        </is>
      </c>
      <c r="D5" s="21" t="inlineStr">
        <is>
          <t>L1 · Where Is It? Locations on Campus and in the City</t>
        </is>
      </c>
      <c r="E5" s="21" t="n">
        <v>1</v>
      </c>
      <c r="F5" s="21" t="inlineStr">
        <is>
          <t>My favorite place on campus: where is it?</t>
        </is>
      </c>
      <c r="G5" s="21" t="inlineStr">
        <is>
          <t>Foro</t>
        </is>
      </c>
      <c r="H5" s="21" t="n">
        <v>2</v>
      </c>
      <c r="I5" s="21" t="inlineStr">
        <is>
          <t>C3 · Interacción oral, escrita y en línea</t>
        </is>
      </c>
      <c r="J5" s="21" t="inlineStr">
        <is>
          <t>IL.01</t>
        </is>
      </c>
      <c r="K5" s="21" t="inlineStr">
        <is>
          <t>Conversación y debate en línea</t>
        </is>
      </c>
      <c r="L5" s="21" t="inlineStr">
        <is>
          <t>IE.01 · SL.01</t>
        </is>
      </c>
      <c r="M5" s="21" t="inlineStr">
        <is>
          <t>Recepción escrita · producción escrita</t>
        </is>
      </c>
      <c r="N5" s="21" t="inlineStr">
        <is>
          <t>Interactúa e intercambia ideas y experiencias sobre «My favorite place on campus: where is it?», en el entorno virtual del curso, con proyección hacia su carrera, (mediante una publicación propia y al menos una respuesta genuina a un compañero en el foro del UNAH Virtual Campus), para activar sus conocimientos previos y construir comunidad en torno a la localización, [con vocabulario pertinente, frases del nivel y participación respetuosa; logro ≥ 65/100 en la rúbrica].</t>
        </is>
      </c>
      <c r="O5" s="21" t="inlineStr">
        <is>
          <t>Rúbrica ≥ 65/100 (nivel 3 «Bueno» o 4)</t>
        </is>
      </c>
      <c r="P5" s="9" t="n"/>
      <c r="Q5" s="23">
        <f>IF(P5="","",H5*P5/100)</f>
        <v/>
      </c>
    </row>
    <row r="6" ht="92" customHeight="1">
      <c r="A6" s="20" t="inlineStr">
        <is>
          <t>IN102-A02</t>
        </is>
      </c>
      <c r="B6" s="21" t="inlineStr">
        <is>
          <t>A1.2·REC·CE.02·L01</t>
        </is>
      </c>
      <c r="C6" s="21" t="inlineStr">
        <is>
          <t>Unidad I · Itinerarios y trayectos en contexto urbano</t>
        </is>
      </c>
      <c r="D6" s="21" t="inlineStr">
        <is>
          <t>L1 · Where Is It? Locations on Campus and in the City</t>
        </is>
      </c>
      <c r="E6" s="21" t="n">
        <v>2</v>
      </c>
      <c r="F6" s="21" t="inlineStr">
        <is>
          <t>Finding places on a map</t>
        </is>
      </c>
      <c r="G6" s="21" t="inlineStr">
        <is>
          <t>H5P</t>
        </is>
      </c>
      <c r="H6" s="21" t="n">
        <v>1</v>
      </c>
      <c r="I6" s="21" t="inlineStr">
        <is>
          <t>C1 · Comprensión (recepción)</t>
        </is>
      </c>
      <c r="J6" s="21" t="inlineStr">
        <is>
          <t>CE.02</t>
        </is>
      </c>
      <c r="K6" s="21" t="inlineStr">
        <is>
          <t>Leer para orientarse</t>
        </is>
      </c>
      <c r="L6" s="21" t="inlineStr">
        <is>
          <t>LG.02 · LG.03</t>
        </is>
      </c>
      <c r="M6" s="21" t="inlineStr">
        <is>
          <t>Recepción escrita · producción escrita</t>
        </is>
      </c>
      <c r="N6" s="21" t="inlineStr">
        <is>
          <t>Reconoce y verifica su comprensión de there is / there are (+, −, ?) y respuestas cortas; preposiciones de lugar y del vocabulario de lugares del campus y de la ciudad, en textos, audios o imágenes auténticas adaptadas al nivel, (mediante ejercicios interactivos H5P autocorregibles «Finding places on a map»), para verificar la comprensión del insumo antes de producir, [con al menos 65 % de aciertos].</t>
        </is>
      </c>
      <c r="O6" s="21" t="inlineStr">
        <is>
          <t>≥ 65 % de aciertos</t>
        </is>
      </c>
      <c r="P6" s="9" t="n"/>
      <c r="Q6" s="23">
        <f>IF(P6="","",H6*P6/100)</f>
        <v/>
      </c>
    </row>
    <row r="7" ht="92" customHeight="1">
      <c r="A7" s="20" t="inlineStr">
        <is>
          <t>IN102-A03</t>
        </is>
      </c>
      <c r="B7" s="21" t="inlineStr">
        <is>
          <t>A1.2·PRO·EE.00·L01</t>
        </is>
      </c>
      <c r="C7" s="21" t="inlineStr">
        <is>
          <t>Unidad I · Itinerarios y trayectos en contexto urbano</t>
        </is>
      </c>
      <c r="D7" s="21" t="inlineStr">
        <is>
          <t>L1 · Where Is It? Locations on Campus and in the City</t>
        </is>
      </c>
      <c r="E7" s="21" t="n">
        <v>3</v>
      </c>
      <c r="F7" s="21" t="inlineStr">
        <is>
          <t>Mapping my campus or my workplace</t>
        </is>
      </c>
      <c r="G7" s="21" t="inlineStr">
        <is>
          <t>Tarea</t>
        </is>
      </c>
      <c r="H7" s="21" t="n">
        <v>3</v>
      </c>
      <c r="I7" s="21" t="inlineStr">
        <is>
          <t>C2 · Producción oral y escrita</t>
        </is>
      </c>
      <c r="J7" s="21" t="inlineStr">
        <is>
          <t>EE.00</t>
        </is>
      </c>
      <c r="K7" s="21" t="inlineStr">
        <is>
          <t>Expresión escrita general</t>
        </is>
      </c>
      <c r="L7" s="21" t="inlineStr">
        <is>
          <t>CE.02 · LG.03</t>
        </is>
      </c>
      <c r="M7" s="21" t="inlineStr">
        <is>
          <t>Recepción escrita · producción escrita</t>
        </is>
      </c>
      <c r="N7" s="21" t="inlineStr">
        <is>
          <t>Produce «Mapping my campus or my workplace», empleando there is / there are (+, −, ?) y respuestas cortas; preposiciones de lugar, en una situación vinculada con su carrera (ubicar en un plano los lugares clave de su campus o de su lugar de trabajo), (mediante un modelo guiado, la Ficha de fuente y el apoyo opcional de SofIA con el nivel de IA declarado y evidencia de proceso), para orientar a un compañero o a un visitante en un espacio conocido, [con uso correcto de there is / there are y de al menos cinco preposiciones de lugar, y un plano comprensible para otra persona; logro ≥ 65/100 en la rúbrica de 4 criterios].</t>
        </is>
      </c>
      <c r="O7" s="21" t="inlineStr">
        <is>
          <t>Rúbrica ≥ 65/100 (13/20 puntos)</t>
        </is>
      </c>
      <c r="P7" s="9" t="n"/>
      <c r="Q7" s="23">
        <f>IF(P7="","",H7*P7/100)</f>
        <v/>
      </c>
    </row>
    <row r="8" ht="92" customHeight="1">
      <c r="A8" s="20" t="inlineStr">
        <is>
          <t>IN102-A04</t>
        </is>
      </c>
      <c r="B8" s="21" t="inlineStr">
        <is>
          <t>A1.2·LIN·LG.03·L01</t>
        </is>
      </c>
      <c r="C8" s="21" t="inlineStr">
        <is>
          <t>Unidad I · Itinerarios y trayectos en contexto urbano</t>
        </is>
      </c>
      <c r="D8" s="21" t="inlineStr">
        <is>
          <t>L1 · Where Is It? Locations on Campus and in the City</t>
        </is>
      </c>
      <c r="E8" s="21" t="n">
        <v>4</v>
      </c>
      <c r="F8" s="21" t="inlineStr">
        <is>
          <t>There is / there are and prepositions of place check</t>
        </is>
      </c>
      <c r="G8" s="21" t="inlineStr">
        <is>
          <t>Quiz</t>
        </is>
      </c>
      <c r="H8" s="21" t="n">
        <v>2</v>
      </c>
      <c r="I8" s="21" t="inlineStr">
        <is>
          <t>C5 · Competencia lingüística (gramática, léxico, fonología)</t>
        </is>
      </c>
      <c r="J8" s="21" t="inlineStr">
        <is>
          <t>LG.03</t>
        </is>
      </c>
      <c r="K8" s="21" t="inlineStr">
        <is>
          <t>Corrección gramatical</t>
        </is>
      </c>
      <c r="L8" s="21" t="inlineStr">
        <is>
          <t>LG.02 · CE.02</t>
        </is>
      </c>
      <c r="M8" s="21" t="inlineStr">
        <is>
          <t>Recepción escrita · producción escrita</t>
        </is>
      </c>
      <c r="N8" s="21" t="inlineStr">
        <is>
          <t>Demuestra el dominio de there is / there are (+, −, ?) y respuestas cortas; preposiciones de lugar y del vocabulario de lugares del campus y de la ciudad, en la evaluación formativa semanal del curso, (mediante un quiz autocorregible de opción múltiple en el UNAH Virtual Campus, 2 intentos, promedio), para verificar el logro de la competencia de la lección antes de avanzar, [con al menos 65 % de aciertos].</t>
        </is>
      </c>
      <c r="O8" s="21" t="inlineStr">
        <is>
          <t>≥ 65 % de aciertos</t>
        </is>
      </c>
      <c r="P8" s="9" t="n"/>
      <c r="Q8" s="23">
        <f>IF(P8="","",H8*P8/100)</f>
        <v/>
      </c>
    </row>
    <row r="9" ht="92" customHeight="1">
      <c r="A9" s="20" t="inlineStr">
        <is>
          <t>IN102-A05</t>
        </is>
      </c>
      <c r="B9" s="21" t="inlineStr">
        <is>
          <t>A1.2·INT·IL.01·L02</t>
        </is>
      </c>
      <c r="C9" s="21" t="inlineStr">
        <is>
          <t>Unidad I · Itinerarios y trayectos en contexto urbano</t>
        </is>
      </c>
      <c r="D9" s="21" t="inlineStr">
        <is>
          <t>L2 · How Do I Get There? Directions and Transportation</t>
        </is>
      </c>
      <c r="E9" s="21" t="n">
        <v>5</v>
      </c>
      <c r="F9" s="21" t="inlineStr">
        <is>
          <t>How I get to the university every day</t>
        </is>
      </c>
      <c r="G9" s="21" t="inlineStr">
        <is>
          <t>Foro</t>
        </is>
      </c>
      <c r="H9" s="21" t="n">
        <v>2</v>
      </c>
      <c r="I9" s="21" t="inlineStr">
        <is>
          <t>C3 · Interacción oral, escrita y en línea</t>
        </is>
      </c>
      <c r="J9" s="21" t="inlineStr">
        <is>
          <t>IL.01</t>
        </is>
      </c>
      <c r="K9" s="21" t="inlineStr">
        <is>
          <t>Conversación y debate en línea</t>
        </is>
      </c>
      <c r="L9" s="21" t="inlineStr">
        <is>
          <t>IE.01 · SL.01</t>
        </is>
      </c>
      <c r="M9" s="21" t="inlineStr">
        <is>
          <t>Interacción oral y escrita</t>
        </is>
      </c>
      <c r="N9" s="21" t="inlineStr">
        <is>
          <t>Interactúa e intercambia ideas y experiencias sobre «How I get to the university every day», en el entorno virtual del curso, con proyección hacia su carrera, (mediante una publicación propia y al menos una respuesta genuina a un compañero en el foro del UNAH Virtual Campus), para activar sus conocimientos previos y construir comunidad en torno a direcciones y medios de transporte, [con vocabulario pertinente, frases del nivel y participación respetuosa; logro ≥ 65/100 en la rúbrica].</t>
        </is>
      </c>
      <c r="O9" s="21" t="inlineStr">
        <is>
          <t>Rúbrica ≥ 65/100 (nivel 3 «Bueno» o 4)</t>
        </is>
      </c>
      <c r="P9" s="9" t="n"/>
      <c r="Q9" s="23">
        <f>IF(P9="","",H9*P9/100)</f>
        <v/>
      </c>
    </row>
    <row r="10" ht="92" customHeight="1">
      <c r="A10" s="20" t="inlineStr">
        <is>
          <t>IN102-A06</t>
        </is>
      </c>
      <c r="B10" s="21" t="inlineStr">
        <is>
          <t>A1.2·REC·CE.04·L02</t>
        </is>
      </c>
      <c r="C10" s="21" t="inlineStr">
        <is>
          <t>Unidad I · Itinerarios y trayectos en contexto urbano</t>
        </is>
      </c>
      <c r="D10" s="21" t="inlineStr">
        <is>
          <t>L2 · How Do I Get There? Directions and Transportation</t>
        </is>
      </c>
      <c r="E10" s="21" t="n">
        <v>6</v>
      </c>
      <c r="F10" s="21" t="inlineStr">
        <is>
          <t>Following directions on a city map</t>
        </is>
      </c>
      <c r="G10" s="21" t="inlineStr">
        <is>
          <t>H5P</t>
        </is>
      </c>
      <c r="H10" s="21" t="n">
        <v>1</v>
      </c>
      <c r="I10" s="21" t="inlineStr">
        <is>
          <t>C1 · Comprensión (recepción)</t>
        </is>
      </c>
      <c r="J10" s="21" t="inlineStr">
        <is>
          <t>CE.04</t>
        </is>
      </c>
      <c r="K10" s="21" t="inlineStr">
        <is>
          <t>Leer instrucciones</t>
        </is>
      </c>
      <c r="L10" s="21" t="inlineStr">
        <is>
          <t>LG.02 · LG.03</t>
        </is>
      </c>
      <c r="M10" s="21" t="inlineStr">
        <is>
          <t>Interacción oral y escrita</t>
        </is>
      </c>
      <c r="N10" s="21" t="inlineStr">
        <is>
          <t>Reconoce y verifica su comprensión de imperativo para direcciones; preposiciones de movimiento y del vocabulario de direcciones y transporte, en textos, audios o imágenes auténticas adaptadas al nivel, (mediante ejercicios interactivos H5P autocorregibles «Following directions on a city map»), para verificar la comprensión del insumo antes de producir, [con al menos 65 % de aciertos].</t>
        </is>
      </c>
      <c r="O10" s="21" t="inlineStr">
        <is>
          <t>≥ 65 % de aciertos</t>
        </is>
      </c>
      <c r="P10" s="9" t="n"/>
      <c r="Q10" s="23">
        <f>IF(P10="","",H10*P10/100)</f>
        <v/>
      </c>
    </row>
    <row r="11" ht="92" customHeight="1">
      <c r="A11" s="20" t="inlineStr">
        <is>
          <t>IN102-A07</t>
        </is>
      </c>
      <c r="B11" s="21" t="inlineStr">
        <is>
          <t>A1.2·INT·IE.01·L02</t>
        </is>
      </c>
      <c r="C11" s="21" t="inlineStr">
        <is>
          <t>Unidad I · Itinerarios y trayectos en contexto urbano</t>
        </is>
      </c>
      <c r="D11" s="21" t="inlineStr">
        <is>
          <t>L2 · How Do I Get There? Directions and Transportation</t>
        </is>
      </c>
      <c r="E11" s="21" t="n">
        <v>7</v>
      </c>
      <c r="F11" s="21" t="inlineStr">
        <is>
          <t>Guide a visitor: a message with directions</t>
        </is>
      </c>
      <c r="G11" s="21" t="inlineStr">
        <is>
          <t>Tarea</t>
        </is>
      </c>
      <c r="H11" s="21" t="n">
        <v>3</v>
      </c>
      <c r="I11" s="21" t="inlineStr">
        <is>
          <t>C3 · Interacción oral, escrita y en línea</t>
        </is>
      </c>
      <c r="J11" s="21" t="inlineStr">
        <is>
          <t>IE.01</t>
        </is>
      </c>
      <c r="K11" s="21" t="inlineStr">
        <is>
          <t>Correspondencia</t>
        </is>
      </c>
      <c r="L11" s="21" t="inlineStr">
        <is>
          <t>IO.06 · MT.02</t>
        </is>
      </c>
      <c r="M11" s="21" t="inlineStr">
        <is>
          <t>Interacción oral y escrita</t>
        </is>
      </c>
      <c r="N11" s="21" t="inlineStr">
        <is>
          <t>Produce «Guide a visitor: a message with directions», empleando imperativo para direcciones; preposiciones de movimiento, en una situación vinculada con su carrera (guiar por mensaje a un visitante desde un punto conocido hasta su facultad o su lugar de trabajo), (mediante un modelo guiado, la Ficha de fuente y el apoyo opcional de SofIA con el nivel de IA declarado y evidencia de proceso), para ayudar a otra persona a llegar a su destino de forma segura, [con una ruta completa y ordenada, imperativos correctos y verificación de la comprensión del interlocutor; logro ≥ 65/100 en la rúbrica de 4 criterios].</t>
        </is>
      </c>
      <c r="O11" s="21" t="inlineStr">
        <is>
          <t>Rúbrica ≥ 65/100 (13/20 puntos)</t>
        </is>
      </c>
      <c r="P11" s="9" t="n"/>
      <c r="Q11" s="23">
        <f>IF(P11="","",H11*P11/100)</f>
        <v/>
      </c>
    </row>
    <row r="12" ht="92" customHeight="1">
      <c r="A12" s="20" t="inlineStr">
        <is>
          <t>IN102-A08</t>
        </is>
      </c>
      <c r="B12" s="21" t="inlineStr">
        <is>
          <t>A1.2·LIN·LG.03·L02</t>
        </is>
      </c>
      <c r="C12" s="21" t="inlineStr">
        <is>
          <t>Unidad I · Itinerarios y trayectos en contexto urbano</t>
        </is>
      </c>
      <c r="D12" s="21" t="inlineStr">
        <is>
          <t>L2 · How Do I Get There? Directions and Transportation</t>
        </is>
      </c>
      <c r="E12" s="21" t="n">
        <v>8</v>
      </c>
      <c r="F12" s="21" t="inlineStr">
        <is>
          <t>Directions, transportation and How do I get to…? check</t>
        </is>
      </c>
      <c r="G12" s="21" t="inlineStr">
        <is>
          <t>Quiz</t>
        </is>
      </c>
      <c r="H12" s="21" t="n">
        <v>2</v>
      </c>
      <c r="I12" s="21" t="inlineStr">
        <is>
          <t>C5 · Competencia lingüística (gramática, léxico, fonología)</t>
        </is>
      </c>
      <c r="J12" s="21" t="inlineStr">
        <is>
          <t>LG.03</t>
        </is>
      </c>
      <c r="K12" s="21" t="inlineStr">
        <is>
          <t>Corrección gramatical</t>
        </is>
      </c>
      <c r="L12" s="21" t="inlineStr">
        <is>
          <t>LG.02 · CE.04</t>
        </is>
      </c>
      <c r="M12" s="21" t="inlineStr">
        <is>
          <t>Interacción oral y escrita</t>
        </is>
      </c>
      <c r="N12" s="21" t="inlineStr">
        <is>
          <t>Demuestra el dominio de imperativo para direcciones; preposiciones de movimiento y del vocabulario de direcciones y transporte, en la evaluación formativa semanal del curso, (mediante un quiz autocorregible de opción múltiple en el UNAH Virtual Campus, 2 intentos, promedio), para verificar el logro de la competencia de la lección antes de avanzar, [con al menos 65 % de aciertos].</t>
        </is>
      </c>
      <c r="O12" s="21" t="inlineStr">
        <is>
          <t>≥ 65 % de aciertos</t>
        </is>
      </c>
      <c r="P12" s="9" t="n"/>
      <c r="Q12" s="23">
        <f>IF(P12="","",H12*P12/100)</f>
        <v/>
      </c>
    </row>
    <row r="13" ht="92" customHeight="1">
      <c r="A13" s="20" t="inlineStr">
        <is>
          <t>IN102-A09</t>
        </is>
      </c>
      <c r="B13" s="21" t="inlineStr">
        <is>
          <t>A1.2·INT·IL.01·L03</t>
        </is>
      </c>
      <c r="C13" s="21" t="inlineStr">
        <is>
          <t>Unidad I · Itinerarios y trayectos en contexto urbano</t>
        </is>
      </c>
      <c r="D13" s="21" t="inlineStr">
        <is>
          <t>L3 · Moving Safely Around the City</t>
        </is>
      </c>
      <c r="E13" s="21" t="n">
        <v>9</v>
      </c>
      <c r="F13" s="21" t="inlineStr">
        <is>
          <t>Signs in Honduras and in the U.S.</t>
        </is>
      </c>
      <c r="G13" s="21" t="inlineStr">
        <is>
          <t>Foro</t>
        </is>
      </c>
      <c r="H13" s="21" t="n">
        <v>2</v>
      </c>
      <c r="I13" s="21" t="inlineStr">
        <is>
          <t>C3 · Interacción oral, escrita y en línea</t>
        </is>
      </c>
      <c r="J13" s="21" t="inlineStr">
        <is>
          <t>IL.01</t>
        </is>
      </c>
      <c r="K13" s="21" t="inlineStr">
        <is>
          <t>Conversación y debate en línea</t>
        </is>
      </c>
      <c r="L13" s="21" t="inlineStr">
        <is>
          <t>IE.01 · SL.01</t>
        </is>
      </c>
      <c r="M13" s="21" t="inlineStr">
        <is>
          <t>Mediación · producción oral</t>
        </is>
      </c>
      <c r="N13" s="21" t="inlineStr">
        <is>
          <t>Interactúa e intercambia ideas y experiencias sobre «Signs in Honduras and in the U.S.», en el entorno virtual del curso, con proyección hacia su carrera, (mediante una publicación propia y al menos una respuesta genuina a un compañero en el foro del UNAH Virtual Campus), para activar sus conocimientos previos y construir comunidad en torno a el respeto a la señalización, [con vocabulario pertinente, frases del nivel y participación respetuosa; logro ≥ 65/100 en la rúbrica].</t>
        </is>
      </c>
      <c r="O13" s="21" t="inlineStr">
        <is>
          <t>Rúbrica ≥ 65/100 (nivel 3 «Bueno» o 4)</t>
        </is>
      </c>
      <c r="P13" s="9" t="n"/>
      <c r="Q13" s="23">
        <f>IF(P13="","",H13*P13/100)</f>
        <v/>
      </c>
    </row>
    <row r="14" ht="92" customHeight="1">
      <c r="A14" s="20" t="inlineStr">
        <is>
          <t>IN102-A10</t>
        </is>
      </c>
      <c r="B14" s="21" t="inlineStr">
        <is>
          <t>A1.2·REC·CE.02·L03</t>
        </is>
      </c>
      <c r="C14" s="21" t="inlineStr">
        <is>
          <t>Unidad I · Itinerarios y trayectos en contexto urbano</t>
        </is>
      </c>
      <c r="D14" s="21" t="inlineStr">
        <is>
          <t>L3 · Moving Safely Around the City</t>
        </is>
      </c>
      <c r="E14" s="21" t="n">
        <v>10</v>
      </c>
      <c r="F14" s="21" t="inlineStr">
        <is>
          <t>What does this sign mean?</t>
        </is>
      </c>
      <c r="G14" s="21" t="inlineStr">
        <is>
          <t>H5P</t>
        </is>
      </c>
      <c r="H14" s="21" t="n">
        <v>1</v>
      </c>
      <c r="I14" s="21" t="inlineStr">
        <is>
          <t>C1 · Comprensión (recepción)</t>
        </is>
      </c>
      <c r="J14" s="21" t="inlineStr">
        <is>
          <t>CE.02</t>
        </is>
      </c>
      <c r="K14" s="21" t="inlineStr">
        <is>
          <t>Leer para orientarse</t>
        </is>
      </c>
      <c r="L14" s="21" t="inlineStr">
        <is>
          <t>LG.02 · LG.03</t>
        </is>
      </c>
      <c r="M14" s="21" t="inlineStr">
        <is>
          <t>Mediación · producción oral</t>
        </is>
      </c>
      <c r="N14" s="21" t="inlineStr">
        <is>
          <t>Reconoce y verifica su comprensión de can / can't para permiso y prohibición; imperativo negativo y del vocabulario de señales y normas urbanas, en textos, audios o imágenes auténticas adaptadas al nivel, (mediante ejercicios interactivos H5P autocorregibles «What does this sign mean?»), para verificar la comprensión del insumo antes de producir, [con al menos 65 % de aciertos].</t>
        </is>
      </c>
      <c r="O14" s="21" t="inlineStr">
        <is>
          <t>≥ 65 % de aciertos</t>
        </is>
      </c>
      <c r="P14" s="9" t="n"/>
      <c r="Q14" s="23">
        <f>IF(P14="","",H14*P14/100)</f>
        <v/>
      </c>
    </row>
    <row r="15" ht="92" customHeight="1">
      <c r="A15" s="20" t="inlineStr">
        <is>
          <t>IN102-A11</t>
        </is>
      </c>
      <c r="B15" s="21" t="inlineStr">
        <is>
          <t>A1.2·MED·MT.01·L03</t>
        </is>
      </c>
      <c r="C15" s="21" t="inlineStr">
        <is>
          <t>Unidad I · Itinerarios y trayectos en contexto urbano</t>
        </is>
      </c>
      <c r="D15" s="21" t="inlineStr">
        <is>
          <t>L3 · Moving Safely Around the City</t>
        </is>
      </c>
      <c r="E15" s="21" t="n">
        <v>11</v>
      </c>
      <c r="F15" s="21" t="inlineStr">
        <is>
          <t>My Safe Route: guided route video</t>
        </is>
      </c>
      <c r="G15" s="21" t="inlineStr">
        <is>
          <t>Tarea integradora (video)</t>
        </is>
      </c>
      <c r="H15" s="21" t="n">
        <v>6</v>
      </c>
      <c r="I15" s="21" t="inlineStr">
        <is>
          <t>C4 · Mediación y competencia plurilingüe e intercultural</t>
        </is>
      </c>
      <c r="J15" s="21" t="inlineStr">
        <is>
          <t>MT.01</t>
        </is>
      </c>
      <c r="K15" s="21" t="inlineStr">
        <is>
          <t>Transmitir información específica (oral)</t>
        </is>
      </c>
      <c r="L15" s="21" t="inlineStr">
        <is>
          <t>EO.02 · PL.02 · LG.05</t>
        </is>
      </c>
      <c r="M15" s="21" t="inlineStr">
        <is>
          <t>Mediación · producción oral</t>
        </is>
      </c>
      <c r="N15" s="21" t="inlineStr">
        <is>
          <t>Integra y demuestra las competencias de la unidad en «My Safe Route: guided route video», en una situación simulada en la que debe grabar una ruta guiada segura desde un punto conocido hasta un lugar de su carrera, explicando las señales del camino, (mediante un video breve con guion propio, ensayado con los asistentes SofIA y grabado sin leer de corrido), para integrar localización, direcciones y normas urbanas para orientar a otra persona, [con explicación correcta de al menos cinco señales, can / can't bien diferenciados y pronunciación inteligible; eficacia comunicativa, adecuación sociocultural y pronunciación inteligible; logro ≥ 65/100 en la rúbrica].</t>
        </is>
      </c>
      <c r="O15" s="21" t="inlineStr">
        <is>
          <t>Rúbrica ≥ 65/100 (13/20 puntos)</t>
        </is>
      </c>
      <c r="P15" s="9" t="n"/>
      <c r="Q15" s="23">
        <f>IF(P15="","",H15*P15/100)</f>
        <v/>
      </c>
    </row>
    <row r="16" ht="92" customHeight="1">
      <c r="A16" s="20" t="inlineStr">
        <is>
          <t>IN102-A12</t>
        </is>
      </c>
      <c r="B16" s="21" t="inlineStr">
        <is>
          <t>A1.2·INT·IL.01·L04</t>
        </is>
      </c>
      <c r="C16" s="21" t="inlineStr">
        <is>
          <t>Unidad II · Retratar ciudades y paisajes</t>
        </is>
      </c>
      <c r="D16" s="21" t="inlineStr">
        <is>
          <t>L4 · My City: Describing Cities</t>
        </is>
      </c>
      <c r="E16" s="21" t="n">
        <v>12</v>
      </c>
      <c r="F16" s="21" t="inlineStr">
        <is>
          <t>My city in five words</t>
        </is>
      </c>
      <c r="G16" s="21" t="inlineStr">
        <is>
          <t>Foro</t>
        </is>
      </c>
      <c r="H16" s="21" t="n">
        <v>2</v>
      </c>
      <c r="I16" s="21" t="inlineStr">
        <is>
          <t>C3 · Interacción oral, escrita y en línea</t>
        </is>
      </c>
      <c r="J16" s="21" t="inlineStr">
        <is>
          <t>IL.01</t>
        </is>
      </c>
      <c r="K16" s="21" t="inlineStr">
        <is>
          <t>Conversación y debate en línea</t>
        </is>
      </c>
      <c r="L16" s="21" t="inlineStr">
        <is>
          <t>IE.01 · SL.01</t>
        </is>
      </c>
      <c r="M16" s="21" t="inlineStr">
        <is>
          <t>Producción oral y escrita</t>
        </is>
      </c>
      <c r="N16" s="21" t="inlineStr">
        <is>
          <t>Interactúa e intercambia ideas y experiencias sobre «My city in five words», en el entorno virtual del curso, con proyección hacia su carrera, (mediante una publicación propia y al menos una respuesta genuina a un compañero en el foro del UNAH Virtual Campus), para activar sus conocimientos previos y construir comunidad en torno a características y descripción de la ciudad, [con vocabulario pertinente, frases del nivel y participación respetuosa; logro ≥ 65/100 en la rúbrica].</t>
        </is>
      </c>
      <c r="O16" s="21" t="inlineStr">
        <is>
          <t>Rúbrica ≥ 65/100 (nivel 3 «Bueno» o 4)</t>
        </is>
      </c>
      <c r="P16" s="9" t="n"/>
      <c r="Q16" s="23">
        <f>IF(P16="","",H16*P16/100)</f>
        <v/>
      </c>
    </row>
    <row r="17" ht="92" customHeight="1">
      <c r="A17" s="20" t="inlineStr">
        <is>
          <t>IN102-A13</t>
        </is>
      </c>
      <c r="B17" s="21" t="inlineStr">
        <is>
          <t>A1.2·REC·CE.03·L04</t>
        </is>
      </c>
      <c r="C17" s="21" t="inlineStr">
        <is>
          <t>Unidad II · Retratar ciudades y paisajes</t>
        </is>
      </c>
      <c r="D17" s="21" t="inlineStr">
        <is>
          <t>L4 · My City: Describing Cities</t>
        </is>
      </c>
      <c r="E17" s="21" t="n">
        <v>13</v>
      </c>
      <c r="F17" s="21" t="inlineStr">
        <is>
          <t>Describing cities: adjectives and superlatives</t>
        </is>
      </c>
      <c r="G17" s="21" t="inlineStr">
        <is>
          <t>H5P</t>
        </is>
      </c>
      <c r="H17" s="21" t="n">
        <v>1</v>
      </c>
      <c r="I17" s="21" t="inlineStr">
        <is>
          <t>C1 · Comprensión (recepción)</t>
        </is>
      </c>
      <c r="J17" s="21" t="inlineStr">
        <is>
          <t>CE.03</t>
        </is>
      </c>
      <c r="K17" s="21" t="inlineStr">
        <is>
          <t>Leer para informarse y argumentar</t>
        </is>
      </c>
      <c r="L17" s="21" t="inlineStr">
        <is>
          <t>LG.02 · LG.03</t>
        </is>
      </c>
      <c r="M17" s="21" t="inlineStr">
        <is>
          <t>Producción oral y escrita</t>
        </is>
      </c>
      <c r="N17" s="21" t="inlineStr">
        <is>
          <t>Reconoce y verifica su comprensión de superlativos con -est y the most; irregulares good – better – the best, bad – worse – the worst y del vocabulario de adjetivos para ciudades, en textos, audios o imágenes auténticas adaptadas al nivel, (mediante ejercicios interactivos H5P autocorregibles «Describing cities: adjectives and superlatives»), para verificar la comprensión del insumo antes de producir, [con al menos 65 % de aciertos].</t>
        </is>
      </c>
      <c r="O17" s="21" t="inlineStr">
        <is>
          <t>≥ 65 % de aciertos</t>
        </is>
      </c>
      <c r="P17" s="9" t="n"/>
      <c r="Q17" s="23">
        <f>IF(P17="","",H17*P17/100)</f>
        <v/>
      </c>
    </row>
    <row r="18" ht="92" customHeight="1">
      <c r="A18" s="20" t="inlineStr">
        <is>
          <t>IN102-A14</t>
        </is>
      </c>
      <c r="B18" s="21" t="inlineStr">
        <is>
          <t>A1.2·PRO·EE.00·L04</t>
        </is>
      </c>
      <c r="C18" s="21" t="inlineStr">
        <is>
          <t>Unidad II · Retratar ciudades y paisajes</t>
        </is>
      </c>
      <c r="D18" s="21" t="inlineStr">
        <is>
          <t>L4 · My City: Describing Cities</t>
        </is>
      </c>
      <c r="E18" s="21" t="n">
        <v>14</v>
      </c>
      <c r="F18" s="21" t="inlineStr">
        <is>
          <t>City profile card</t>
        </is>
      </c>
      <c r="G18" s="21" t="inlineStr">
        <is>
          <t>Tarea</t>
        </is>
      </c>
      <c r="H18" s="21" t="n">
        <v>3</v>
      </c>
      <c r="I18" s="21" t="inlineStr">
        <is>
          <t>C2 · Producción oral y escrita</t>
        </is>
      </c>
      <c r="J18" s="21" t="inlineStr">
        <is>
          <t>EE.00</t>
        </is>
      </c>
      <c r="K18" s="21" t="inlineStr">
        <is>
          <t>Expresión escrita general</t>
        </is>
      </c>
      <c r="L18" s="21" t="inlineStr">
        <is>
          <t>EO.00 · PL.01</t>
        </is>
      </c>
      <c r="M18" s="21" t="inlineStr">
        <is>
          <t>Producción oral y escrita</t>
        </is>
      </c>
      <c r="N18" s="21" t="inlineStr">
        <is>
          <t>Produce «City profile card», empleando superlativos con -est y the most; irregulares good – better – the best, bad – worse – the worst, en una situación vinculada con su carrera (elaborar la ficha de una ciudad de EE. UU. o del Reino Unido (foco del período) y compararla con su ciudad), (mediante un modelo guiado, la Ficha de fuente y el apoyo opcional de SofIA con el nivel de IA declarado y evidencia de proceso), para describir una ciudad para alguien que no la conoce, [con una ficha completa, superlativos y comparativos correctos y datos tomados de una fuente oficial citada; logro ≥ 65/100 en la rúbrica de 4 criterios].</t>
        </is>
      </c>
      <c r="O18" s="21" t="inlineStr">
        <is>
          <t>Rúbrica ≥ 65/100 (13/20 puntos)</t>
        </is>
      </c>
      <c r="P18" s="9" t="n"/>
      <c r="Q18" s="23">
        <f>IF(P18="","",H18*P18/100)</f>
        <v/>
      </c>
    </row>
    <row r="19" ht="92" customHeight="1">
      <c r="A19" s="20" t="inlineStr">
        <is>
          <t>IN102-A15</t>
        </is>
      </c>
      <c r="B19" s="21" t="inlineStr">
        <is>
          <t>A1.2·LIN·LG.03·L04</t>
        </is>
      </c>
      <c r="C19" s="21" t="inlineStr">
        <is>
          <t>Unidad II · Retratar ciudades y paisajes</t>
        </is>
      </c>
      <c r="D19" s="21" t="inlineStr">
        <is>
          <t>L4 · My City: Describing Cities</t>
        </is>
      </c>
      <c r="E19" s="21" t="n">
        <v>15</v>
      </c>
      <c r="F19" s="21" t="inlineStr">
        <is>
          <t>Adjectives, comparatives and superlatives check</t>
        </is>
      </c>
      <c r="G19" s="21" t="inlineStr">
        <is>
          <t>Quiz</t>
        </is>
      </c>
      <c r="H19" s="21" t="n">
        <v>2</v>
      </c>
      <c r="I19" s="21" t="inlineStr">
        <is>
          <t>C5 · Competencia lingüística (gramática, léxico, fonología)</t>
        </is>
      </c>
      <c r="J19" s="21" t="inlineStr">
        <is>
          <t>LG.03</t>
        </is>
      </c>
      <c r="K19" s="21" t="inlineStr">
        <is>
          <t>Corrección gramatical</t>
        </is>
      </c>
      <c r="L19" s="21" t="inlineStr">
        <is>
          <t>LG.02 · CE.03</t>
        </is>
      </c>
      <c r="M19" s="21" t="inlineStr">
        <is>
          <t>Producción oral y escrita</t>
        </is>
      </c>
      <c r="N19" s="21" t="inlineStr">
        <is>
          <t>Demuestra el dominio de superlativos con -est y the most; irregulares good – better – the best, bad – worse – the worst y del vocabulario de adjetivos para ciudades, en la evaluación formativa semanal del curso, (mediante un quiz autocorregible de opción múltiple en el UNAH Virtual Campus, 2 intentos, promedio), para verificar el logro de la competencia de la lección antes de avanzar, [con al menos 65 % de aciertos].</t>
        </is>
      </c>
      <c r="O19" s="21" t="inlineStr">
        <is>
          <t>≥ 65 % de aciertos</t>
        </is>
      </c>
      <c r="P19" s="9" t="n"/>
      <c r="Q19" s="23">
        <f>IF(P19="","",H19*P19/100)</f>
        <v/>
      </c>
    </row>
    <row r="20" ht="92" customHeight="1">
      <c r="A20" s="20" t="inlineStr">
        <is>
          <t>IN102-A16</t>
        </is>
      </c>
      <c r="B20" s="21" t="inlineStr">
        <is>
          <t>A1.2·INT·IL.01·L05</t>
        </is>
      </c>
      <c r="C20" s="21" t="inlineStr">
        <is>
          <t>Unidad II · Retratar ciudades y paisajes</t>
        </is>
      </c>
      <c r="D20" s="21" t="inlineStr">
        <is>
          <t>L5 · Places to Visit</t>
        </is>
      </c>
      <c r="E20" s="21" t="n">
        <v>16</v>
      </c>
      <c r="F20" s="21" t="inlineStr">
        <is>
          <t>A must-see place in my city</t>
        </is>
      </c>
      <c r="G20" s="21" t="inlineStr">
        <is>
          <t>Foro</t>
        </is>
      </c>
      <c r="H20" s="21" t="n">
        <v>2</v>
      </c>
      <c r="I20" s="21" t="inlineStr">
        <is>
          <t>C3 · Interacción oral, escrita y en línea</t>
        </is>
      </c>
      <c r="J20" s="21" t="inlineStr">
        <is>
          <t>IL.01</t>
        </is>
      </c>
      <c r="K20" s="21" t="inlineStr">
        <is>
          <t>Conversación y debate en línea</t>
        </is>
      </c>
      <c r="L20" s="21" t="inlineStr">
        <is>
          <t>IE.01 · SL.01</t>
        </is>
      </c>
      <c r="M20" s="21" t="inlineStr">
        <is>
          <t>Producción escrita · interacción escrita</t>
        </is>
      </c>
      <c r="N20" s="21" t="inlineStr">
        <is>
          <t>Interactúa e intercambia ideas y experiencias sobre «A must-see place in my city», en el entorno virtual del curso, con proyección hacia su carrera, (mediante una publicación propia y al menos una respuesta genuina a un compañero en el foro del UNAH Virtual Campus), para activar sus conocimientos previos y construir comunidad en torno a lugares de interés y atractivos turísticos, [con vocabulario pertinente, frases del nivel y participación respetuosa; logro ≥ 65/100 en la rúbrica].</t>
        </is>
      </c>
      <c r="O20" s="21" t="inlineStr">
        <is>
          <t>Rúbrica ≥ 65/100 (nivel 3 «Bueno» o 4)</t>
        </is>
      </c>
      <c r="P20" s="9" t="n"/>
      <c r="Q20" s="23">
        <f>IF(P20="","",H20*P20/100)</f>
        <v/>
      </c>
    </row>
    <row r="21" ht="92" customHeight="1">
      <c r="A21" s="20" t="inlineStr">
        <is>
          <t>IN102-A17</t>
        </is>
      </c>
      <c r="B21" s="21" t="inlineStr">
        <is>
          <t>A1.2·REC·CE.03·L05</t>
        </is>
      </c>
      <c r="C21" s="21" t="inlineStr">
        <is>
          <t>Unidad II · Retratar ciudades y paisajes</t>
        </is>
      </c>
      <c r="D21" s="21" t="inlineStr">
        <is>
          <t>L5 · Places to Visit</t>
        </is>
      </c>
      <c r="E21" s="21" t="n">
        <v>17</v>
      </c>
      <c r="F21" s="21" t="inlineStr">
        <is>
          <t>Reading about tourist attractions</t>
        </is>
      </c>
      <c r="G21" s="21" t="inlineStr">
        <is>
          <t>H5P</t>
        </is>
      </c>
      <c r="H21" s="21" t="n">
        <v>1</v>
      </c>
      <c r="I21" s="21" t="inlineStr">
        <is>
          <t>C1 · Comprensión (recepción)</t>
        </is>
      </c>
      <c r="J21" s="21" t="inlineStr">
        <is>
          <t>CE.03</t>
        </is>
      </c>
      <c r="K21" s="21" t="inlineStr">
        <is>
          <t>Leer para informarse y argumentar</t>
        </is>
      </c>
      <c r="L21" s="21" t="inlineStr">
        <is>
          <t>LG.02 · LG.03</t>
        </is>
      </c>
      <c r="M21" s="21" t="inlineStr">
        <is>
          <t>Producción escrita · interacción escrita</t>
        </is>
      </c>
      <c r="N21" s="21" t="inlineStr">
        <is>
          <t>Reconoce y verifica su comprensión de can para posibilidad y habilidad; sugerencias: Let's…, Shall we…? y del vocabulario de atractivos y horarios, en textos, audios o imágenes auténticas adaptadas al nivel, (mediante ejercicios interactivos H5P autocorregibles «Reading about tourist attractions»), para verificar la comprensión del insumo antes de producir, [con al menos 65 % de aciertos].</t>
        </is>
      </c>
      <c r="O21" s="21" t="inlineStr">
        <is>
          <t>≥ 65 % de aciertos</t>
        </is>
      </c>
      <c r="P21" s="9" t="n"/>
      <c r="Q21" s="23">
        <f>IF(P21="","",H21*P21/100)</f>
        <v/>
      </c>
    </row>
    <row r="22" ht="92" customHeight="1">
      <c r="A22" s="20" t="inlineStr">
        <is>
          <t>IN102-A18</t>
        </is>
      </c>
      <c r="B22" s="21" t="inlineStr">
        <is>
          <t>A1.2·PRO·EE.00·L05</t>
        </is>
      </c>
      <c r="C22" s="21" t="inlineStr">
        <is>
          <t>Unidad II · Retratar ciudades y paisajes</t>
        </is>
      </c>
      <c r="D22" s="21" t="inlineStr">
        <is>
          <t>L5 · Places to Visit</t>
        </is>
      </c>
      <c r="E22" s="21" t="n">
        <v>18</v>
      </c>
      <c r="F22" s="21" t="inlineStr">
        <is>
          <t>One-day itinerary for a visitor</t>
        </is>
      </c>
      <c r="G22" s="21" t="inlineStr">
        <is>
          <t>Tarea</t>
        </is>
      </c>
      <c r="H22" s="21" t="n">
        <v>3</v>
      </c>
      <c r="I22" s="21" t="inlineStr">
        <is>
          <t>C2 · Producción oral y escrita</t>
        </is>
      </c>
      <c r="J22" s="21" t="inlineStr">
        <is>
          <t>EE.00</t>
        </is>
      </c>
      <c r="K22" s="21" t="inlineStr">
        <is>
          <t>Expresión escrita general</t>
        </is>
      </c>
      <c r="L22" s="21" t="inlineStr">
        <is>
          <t>IE.01 · LG.06</t>
        </is>
      </c>
      <c r="M22" s="21" t="inlineStr">
        <is>
          <t>Producción escrita · interacción escrita</t>
        </is>
      </c>
      <c r="N22" s="21" t="inlineStr">
        <is>
          <t>Produce «One-day itinerary for a visitor», empleando can para posibilidad y habilidad; sugerencias: Let's…, Shall we…?, en una situación vinculada con su carrera (diseñar un itinerario de un día para un colega o visitante, con lugares de interés relacionados con su carrera), (mediante un modelo guiado, la Ficha de fuente y el apoyo opcional de SofIA con el nivel de IA declarado y evidencia de proceso), para recomendar lugares y organizar una visita, [con un itinerario claro por franjas horarias, sugerencias adecuadas y fechas bien escritas; logro ≥ 65/100 en la rúbrica de 4 criterios].</t>
        </is>
      </c>
      <c r="O22" s="21" t="inlineStr">
        <is>
          <t>Rúbrica ≥ 65/100 (13/20 puntos)</t>
        </is>
      </c>
      <c r="P22" s="9" t="n"/>
      <c r="Q22" s="23">
        <f>IF(P22="","",H22*P22/100)</f>
        <v/>
      </c>
    </row>
    <row r="23" ht="92" customHeight="1">
      <c r="A23" s="20" t="inlineStr">
        <is>
          <t>IN102-A19</t>
        </is>
      </c>
      <c r="B23" s="21" t="inlineStr">
        <is>
          <t>A1.2·LIN·LG.03·L05</t>
        </is>
      </c>
      <c r="C23" s="21" t="inlineStr">
        <is>
          <t>Unidad II · Retratar ciudades y paisajes</t>
        </is>
      </c>
      <c r="D23" s="21" t="inlineStr">
        <is>
          <t>L5 · Places to Visit</t>
        </is>
      </c>
      <c r="E23" s="21" t="n">
        <v>19</v>
      </c>
      <c r="F23" s="21" t="inlineStr">
        <is>
          <t>Can, suggestions and dates check</t>
        </is>
      </c>
      <c r="G23" s="21" t="inlineStr">
        <is>
          <t>Quiz</t>
        </is>
      </c>
      <c r="H23" s="21" t="n">
        <v>2</v>
      </c>
      <c r="I23" s="21" t="inlineStr">
        <is>
          <t>C5 · Competencia lingüística (gramática, léxico, fonología)</t>
        </is>
      </c>
      <c r="J23" s="21" t="inlineStr">
        <is>
          <t>LG.03</t>
        </is>
      </c>
      <c r="K23" s="21" t="inlineStr">
        <is>
          <t>Corrección gramatical</t>
        </is>
      </c>
      <c r="L23" s="21" t="inlineStr">
        <is>
          <t>LG.02 · CE.03</t>
        </is>
      </c>
      <c r="M23" s="21" t="inlineStr">
        <is>
          <t>Producción escrita · interacción escrita</t>
        </is>
      </c>
      <c r="N23" s="21" t="inlineStr">
        <is>
          <t>Demuestra el dominio de can para posibilidad y habilidad; sugerencias: Let's…, Shall we…? y del vocabulario de atractivos y horarios, en la evaluación formativa semanal del curso, (mediante un quiz autocorregible de opción múltiple en el UNAH Virtual Campus, 2 intentos, promedio), para verificar el logro de la competencia de la lección antes de avanzar, [con al menos 65 % de aciertos].</t>
        </is>
      </c>
      <c r="O23" s="21" t="inlineStr">
        <is>
          <t>≥ 65 % de aciertos</t>
        </is>
      </c>
      <c r="P23" s="9" t="n"/>
      <c r="Q23" s="23">
        <f>IF(P23="","",H23*P23/100)</f>
        <v/>
      </c>
    </row>
    <row r="24" ht="92" customHeight="1">
      <c r="A24" s="20" t="inlineStr">
        <is>
          <t>IN102-A20</t>
        </is>
      </c>
      <c r="B24" s="21" t="inlineStr">
        <is>
          <t>A1.2·INT·IL.01·L06</t>
        </is>
      </c>
      <c r="C24" s="21" t="inlineStr">
        <is>
          <t>Unidad II · Retratar ciudades y paisajes</t>
        </is>
      </c>
      <c r="D24" s="21" t="inlineStr">
        <is>
          <t>L6 · Life in the City: Public Spaces, Customs and Services</t>
        </is>
      </c>
      <c r="E24" s="21" t="n">
        <v>20</v>
      </c>
      <c r="F24" s="21" t="inlineStr">
        <is>
          <t>City life here and there: customs and services</t>
        </is>
      </c>
      <c r="G24" s="21" t="inlineStr">
        <is>
          <t>Foro</t>
        </is>
      </c>
      <c r="H24" s="21" t="n">
        <v>2</v>
      </c>
      <c r="I24" s="21" t="inlineStr">
        <is>
          <t>C3 · Interacción oral, escrita y en línea</t>
        </is>
      </c>
      <c r="J24" s="21" t="inlineStr">
        <is>
          <t>IL.01</t>
        </is>
      </c>
      <c r="K24" s="21" t="inlineStr">
        <is>
          <t>Conversación y debate en línea</t>
        </is>
      </c>
      <c r="L24" s="21" t="inlineStr">
        <is>
          <t>IE.01 · SL.01</t>
        </is>
      </c>
      <c r="M24" s="21" t="inlineStr">
        <is>
          <t>Producción oral (monólogo)</t>
        </is>
      </c>
      <c r="N24" s="21" t="inlineStr">
        <is>
          <t>Interactúa e intercambia ideas y experiencias sobre «City life here and there: customs and services», en el entorno virtual del curso, con proyección hacia su carrera, (mediante una publicación propia y al menos una respuesta genuina a un compañero en el foro del UNAH Virtual Campus), para activar sus conocimientos previos y construir comunidad en torno a espacios públicos y vida en la ciudad, [con vocabulario pertinente, frases del nivel y participación respetuosa; logro ≥ 65/100 en la rúbrica].</t>
        </is>
      </c>
      <c r="O24" s="21" t="inlineStr">
        <is>
          <t>Rúbrica ≥ 65/100 (nivel 3 «Bueno» o 4)</t>
        </is>
      </c>
      <c r="P24" s="9" t="n"/>
      <c r="Q24" s="23">
        <f>IF(P24="","",H24*P24/100)</f>
        <v/>
      </c>
    </row>
    <row r="25" ht="92" customHeight="1">
      <c r="A25" s="20" t="inlineStr">
        <is>
          <t>IN102-A21</t>
        </is>
      </c>
      <c r="B25" s="21" t="inlineStr">
        <is>
          <t>A1.2·REC·CE.00·L06</t>
        </is>
      </c>
      <c r="C25" s="21" t="inlineStr">
        <is>
          <t>Unidad II · Retratar ciudades y paisajes</t>
        </is>
      </c>
      <c r="D25" s="21" t="inlineStr">
        <is>
          <t>L6 · Life in the City: Public Spaces, Customs and Services</t>
        </is>
      </c>
      <c r="E25" s="21" t="n">
        <v>21</v>
      </c>
      <c r="F25" s="21" t="inlineStr">
        <is>
          <t>What are people doing? Public spaces</t>
        </is>
      </c>
      <c r="G25" s="21" t="inlineStr">
        <is>
          <t>H5P</t>
        </is>
      </c>
      <c r="H25" s="21" t="n">
        <v>1</v>
      </c>
      <c r="I25" s="21" t="inlineStr">
        <is>
          <t>C1 · Comprensión (recepción)</t>
        </is>
      </c>
      <c r="J25" s="21" t="inlineStr">
        <is>
          <t>CE.00</t>
        </is>
      </c>
      <c r="K25" s="21" t="inlineStr">
        <is>
          <t>Comprensión lectora general</t>
        </is>
      </c>
      <c r="L25" s="21" t="inlineStr">
        <is>
          <t>LG.02 · LG.03</t>
        </is>
      </c>
      <c r="M25" s="21" t="inlineStr">
        <is>
          <t>Producción oral (monólogo)</t>
        </is>
      </c>
      <c r="N25" s="21" t="inlineStr">
        <is>
          <t>Reconoce y verifica su comprensión de presente continuo (+, −, ?) para lo que ocurre ahora; presente simple frente a presente continuo y del vocabulario de espacios públicos, servicios y costumbres, en textos, audios o imágenes auténticas adaptadas al nivel, (mediante ejercicios interactivos H5P autocorregibles «What are people doing? Public spaces»), para verificar la comprensión del insumo antes de producir, [con al menos 65 % de aciertos].</t>
        </is>
      </c>
      <c r="O25" s="21" t="inlineStr">
        <is>
          <t>≥ 65 % de aciertos</t>
        </is>
      </c>
      <c r="P25" s="9" t="n"/>
      <c r="Q25" s="23">
        <f>IF(P25="","",H25*P25/100)</f>
        <v/>
      </c>
    </row>
    <row r="26" ht="92" customHeight="1">
      <c r="A26" s="20" t="inlineStr">
        <is>
          <t>IN102-A22</t>
        </is>
      </c>
      <c r="B26" s="21" t="inlineStr">
        <is>
          <t>A1.2·PRO·EO.01·L06</t>
        </is>
      </c>
      <c r="C26" s="21" t="inlineStr">
        <is>
          <t>Unidad II · Retratar ciudades y paisajes</t>
        </is>
      </c>
      <c r="D26" s="21" t="inlineStr">
        <is>
          <t>L6 · Life in the City: Public Spaces, Customs and Services</t>
        </is>
      </c>
      <c r="E26" s="21" t="n">
        <v>22</v>
      </c>
      <c r="F26" s="21" t="inlineStr">
        <is>
          <t>My City Guide: video</t>
        </is>
      </c>
      <c r="G26" s="21" t="inlineStr">
        <is>
          <t>Tarea integradora (video)</t>
        </is>
      </c>
      <c r="H26" s="21" t="n">
        <v>6</v>
      </c>
      <c r="I26" s="21" t="inlineStr">
        <is>
          <t>C2 · Producción oral y escrita</t>
        </is>
      </c>
      <c r="J26" s="21" t="inlineStr">
        <is>
          <t>EO.01</t>
        </is>
      </c>
      <c r="K26" s="21" t="inlineStr">
        <is>
          <t>Monólogo sostenido: describir experiencias</t>
        </is>
      </c>
      <c r="L26" s="21" t="inlineStr">
        <is>
          <t>PL.01 · PR.04</t>
        </is>
      </c>
      <c r="M26" s="21" t="inlineStr">
        <is>
          <t>Producción oral (monólogo)</t>
        </is>
      </c>
      <c r="N26" s="21" t="inlineStr">
        <is>
          <t>Integra y demuestra las competencias de la unidad en «My City Guide: video», en una situación simulada en la que debe grabar una guía de su ciudad que muestre espacios públicos, servicios y costumbres, y lo que la gente está haciendo en ellos, (mediante un video breve con guion propio, ensayado con los asistentes SofIA y grabado sin leer de corrido), para presentar la vida de su ciudad a un público extranjero, [con presente continuo y presente simple bien contrastados, una opinión justificada y un video comprensible para un público extranjero; eficacia comunicativa, adecuación sociocultural y pronunciación inteligible; logro ≥ 65/100 en la rúbrica].</t>
        </is>
      </c>
      <c r="O26" s="21" t="inlineStr">
        <is>
          <t>Rúbrica ≥ 65/100 (13/20 puntos)</t>
        </is>
      </c>
      <c r="P26" s="9" t="n"/>
      <c r="Q26" s="23">
        <f>IF(P26="","",H26*P26/100)</f>
        <v/>
      </c>
    </row>
    <row r="27" ht="92" customHeight="1">
      <c r="A27" s="20" t="inlineStr">
        <is>
          <t>IN102-A23</t>
        </is>
      </c>
      <c r="B27" s="21" t="inlineStr">
        <is>
          <t>A1.2·INT·IL.01·L07</t>
        </is>
      </c>
      <c r="C27" s="21" t="inlineStr">
        <is>
          <t>Unidad III · Espacios personales y alojamiento</t>
        </is>
      </c>
      <c r="D27" s="21" t="inlineStr">
        <is>
          <t>L7 · My Home and Living Spaces</t>
        </is>
      </c>
      <c r="E27" s="21" t="n">
        <v>23</v>
      </c>
      <c r="F27" s="21" t="inlineStr">
        <is>
          <t>My favorite room or study space</t>
        </is>
      </c>
      <c r="G27" s="21" t="inlineStr">
        <is>
          <t>Foro</t>
        </is>
      </c>
      <c r="H27" s="21" t="n">
        <v>2</v>
      </c>
      <c r="I27" s="21" t="inlineStr">
        <is>
          <t>C3 · Interacción oral, escrita y en línea</t>
        </is>
      </c>
      <c r="J27" s="21" t="inlineStr">
        <is>
          <t>IL.01</t>
        </is>
      </c>
      <c r="K27" s="21" t="inlineStr">
        <is>
          <t>Conversación y debate en línea</t>
        </is>
      </c>
      <c r="L27" s="21" t="inlineStr">
        <is>
          <t>IE.01 · SL.01</t>
        </is>
      </c>
      <c r="M27" s="21" t="inlineStr">
        <is>
          <t>Producción escrita y oral</t>
        </is>
      </c>
      <c r="N27" s="21" t="inlineStr">
        <is>
          <t>Interactúa e intercambia ideas y experiencias sobre «My favorite room or study space», en el entorno virtual del curso, con proyección hacia su carrera, (mediante una publicación propia y al menos una respuesta genuina a un compañero en el foro del UNAH Virtual Campus), para activar sus conocimientos previos y construir comunidad en torno a descripción de la casa: espacios y mobiliario, [con vocabulario pertinente, frases del nivel y participación respetuosa; logro ≥ 65/100 en la rúbrica].</t>
        </is>
      </c>
      <c r="O27" s="21" t="inlineStr">
        <is>
          <t>Rúbrica ≥ 65/100 (nivel 3 «Bueno» o 4)</t>
        </is>
      </c>
      <c r="P27" s="9" t="n"/>
      <c r="Q27" s="23">
        <f>IF(P27="","",H27*P27/100)</f>
        <v/>
      </c>
    </row>
    <row r="28" ht="92" customHeight="1">
      <c r="A28" s="20" t="inlineStr">
        <is>
          <t>IN102-A24</t>
        </is>
      </c>
      <c r="B28" s="21" t="inlineStr">
        <is>
          <t>A1.2·REC·CE.00·L07</t>
        </is>
      </c>
      <c r="C28" s="21" t="inlineStr">
        <is>
          <t>Unidad III · Espacios personales y alojamiento</t>
        </is>
      </c>
      <c r="D28" s="21" t="inlineStr">
        <is>
          <t>L7 · My Home and Living Spaces</t>
        </is>
      </c>
      <c r="E28" s="21" t="n">
        <v>24</v>
      </c>
      <c r="F28" s="21" t="inlineStr">
        <is>
          <t>Rooms and furniture: where is it?</t>
        </is>
      </c>
      <c r="G28" s="21" t="inlineStr">
        <is>
          <t>H5P</t>
        </is>
      </c>
      <c r="H28" s="21" t="n">
        <v>1</v>
      </c>
      <c r="I28" s="21" t="inlineStr">
        <is>
          <t>C1 · Comprensión (recepción)</t>
        </is>
      </c>
      <c r="J28" s="21" t="inlineStr">
        <is>
          <t>CE.00</t>
        </is>
      </c>
      <c r="K28" s="21" t="inlineStr">
        <is>
          <t>Comprensión lectora general</t>
        </is>
      </c>
      <c r="L28" s="21" t="inlineStr">
        <is>
          <t>LG.02 · LG.03</t>
        </is>
      </c>
      <c r="M28" s="21" t="inlineStr">
        <is>
          <t>Producción escrita y oral</t>
        </is>
      </c>
      <c r="N28" s="21" t="inlineStr">
        <is>
          <t>Reconoce y verifica su comprensión de pronombres posesivos; some / any / no con there is / are y del vocabulario de casa, habitaciones y mobiliario, en textos, audios o imágenes auténticas adaptadas al nivel, (mediante ejercicios interactivos H5P autocorregibles «Rooms and furniture: where is it?»), para verificar la comprensión del insumo antes de producir, [con al menos 65 % de aciertos].</t>
        </is>
      </c>
      <c r="O28" s="21" t="inlineStr">
        <is>
          <t>≥ 65 % de aciertos</t>
        </is>
      </c>
      <c r="P28" s="9" t="n"/>
      <c r="Q28" s="23">
        <f>IF(P28="","",H28*P28/100)</f>
        <v/>
      </c>
    </row>
    <row r="29" ht="92" customHeight="1">
      <c r="A29" s="20" t="inlineStr">
        <is>
          <t>IN102-A25</t>
        </is>
      </c>
      <c r="B29" s="21" t="inlineStr">
        <is>
          <t>A1.2·PRO·EE.00·L07</t>
        </is>
      </c>
      <c r="C29" s="21" t="inlineStr">
        <is>
          <t>Unidad III · Espacios personales y alojamiento</t>
        </is>
      </c>
      <c r="D29" s="21" t="inlineStr">
        <is>
          <t>L7 · My Home and Living Spaces</t>
        </is>
      </c>
      <c r="E29" s="21" t="n">
        <v>25</v>
      </c>
      <c r="F29" s="21" t="inlineStr">
        <is>
          <t>Describing my home or my workspace with a floor plan</t>
        </is>
      </c>
      <c r="G29" s="21" t="inlineStr">
        <is>
          <t>Tarea</t>
        </is>
      </c>
      <c r="H29" s="21" t="n">
        <v>3</v>
      </c>
      <c r="I29" s="21" t="inlineStr">
        <is>
          <t>C2 · Producción oral y escrita</t>
        </is>
      </c>
      <c r="J29" s="21" t="inlineStr">
        <is>
          <t>EE.00</t>
        </is>
      </c>
      <c r="K29" s="21" t="inlineStr">
        <is>
          <t>Expresión escrita general</t>
        </is>
      </c>
      <c r="L29" s="21" t="inlineStr">
        <is>
          <t>EO.01 · LG.03</t>
        </is>
      </c>
      <c r="M29" s="21" t="inlineStr">
        <is>
          <t>Producción escrita y oral</t>
        </is>
      </c>
      <c r="N29" s="21" t="inlineStr">
        <is>
          <t>Produce «Describing my home or my workspace with a floor plan», empleando pronombres posesivos; some / any / no con there is / are, en una situación vinculada con su carrera (describir con un plano su casa, su espacio de estudio o su espacio de trabajo), (mediante un modelo guiado, la Ficha de fuente y el apoyo opcional de SofIA con el nivel de IA declarado y evidencia de proceso), para mostrar a otra persona cómo es y cómo se organiza un espacio, [con un plano etiquetado coherente con el texto, cuantificadores correctos y pronombres posesivos bien usados; logro ≥ 65/100 en la rúbrica de 4 criterios].</t>
        </is>
      </c>
      <c r="O29" s="21" t="inlineStr">
        <is>
          <t>Rúbrica ≥ 65/100 (13/20 puntos)</t>
        </is>
      </c>
      <c r="P29" s="9" t="n"/>
      <c r="Q29" s="23">
        <f>IF(P29="","",H29*P29/100)</f>
        <v/>
      </c>
    </row>
    <row r="30" ht="92" customHeight="1">
      <c r="A30" s="20" t="inlineStr">
        <is>
          <t>IN102-A26</t>
        </is>
      </c>
      <c r="B30" s="21" t="inlineStr">
        <is>
          <t>A1.2·LIN·LG.03·L07</t>
        </is>
      </c>
      <c r="C30" s="21" t="inlineStr">
        <is>
          <t>Unidad III · Espacios personales y alojamiento</t>
        </is>
      </c>
      <c r="D30" s="21" t="inlineStr">
        <is>
          <t>L7 · My Home and Living Spaces</t>
        </is>
      </c>
      <c r="E30" s="21" t="n">
        <v>26</v>
      </c>
      <c r="F30" s="21" t="inlineStr">
        <is>
          <t>There is / are, some / any and possessive pronouns check</t>
        </is>
      </c>
      <c r="G30" s="21" t="inlineStr">
        <is>
          <t>Quiz</t>
        </is>
      </c>
      <c r="H30" s="21" t="n">
        <v>2</v>
      </c>
      <c r="I30" s="21" t="inlineStr">
        <is>
          <t>C5 · Competencia lingüística (gramática, léxico, fonología)</t>
        </is>
      </c>
      <c r="J30" s="21" t="inlineStr">
        <is>
          <t>LG.03</t>
        </is>
      </c>
      <c r="K30" s="21" t="inlineStr">
        <is>
          <t>Corrección gramatical</t>
        </is>
      </c>
      <c r="L30" s="21" t="inlineStr">
        <is>
          <t>LG.02 · CE.00</t>
        </is>
      </c>
      <c r="M30" s="21" t="inlineStr">
        <is>
          <t>Producción escrita y oral</t>
        </is>
      </c>
      <c r="N30" s="21" t="inlineStr">
        <is>
          <t>Demuestra el dominio de pronombres posesivos; some / any / no con there is / are y del vocabulario de casa, habitaciones y mobiliario, en la evaluación formativa semanal del curso, (mediante un quiz autocorregible de opción múltiple en el UNAH Virtual Campus, 2 intentos, promedio), para verificar el logro de la competencia de la lección antes de avanzar, [con al menos 65 % de aciertos].</t>
        </is>
      </c>
      <c r="O30" s="21" t="inlineStr">
        <is>
          <t>≥ 65 % de aciertos</t>
        </is>
      </c>
      <c r="P30" s="9" t="n"/>
      <c r="Q30" s="23">
        <f>IF(P30="","",H30*P30/100)</f>
        <v/>
      </c>
    </row>
    <row r="31" ht="92" customHeight="1">
      <c r="A31" s="20" t="inlineStr">
        <is>
          <t>IN102-A27</t>
        </is>
      </c>
      <c r="B31" s="21" t="inlineStr">
        <is>
          <t>A1.2·INT·IL.01·L08</t>
        </is>
      </c>
      <c r="C31" s="21" t="inlineStr">
        <is>
          <t>Unidad III · Espacios personales y alojamiento</t>
        </is>
      </c>
      <c r="D31" s="21" t="inlineStr">
        <is>
          <t>L8 · Accommodation Options</t>
        </is>
      </c>
      <c r="E31" s="21" t="n">
        <v>27</v>
      </c>
      <c r="F31" s="21" t="inlineStr">
        <is>
          <t>Hotel, hostel or rental? My choice</t>
        </is>
      </c>
      <c r="G31" s="21" t="inlineStr">
        <is>
          <t>Foro</t>
        </is>
      </c>
      <c r="H31" s="21" t="n">
        <v>2</v>
      </c>
      <c r="I31" s="21" t="inlineStr">
        <is>
          <t>C3 · Interacción oral, escrita y en línea</t>
        </is>
      </c>
      <c r="J31" s="21" t="inlineStr">
        <is>
          <t>IL.01</t>
        </is>
      </c>
      <c r="K31" s="21" t="inlineStr">
        <is>
          <t>Conversación y debate en línea</t>
        </is>
      </c>
      <c r="L31" s="21" t="inlineStr">
        <is>
          <t>IE.01 · SL.01</t>
        </is>
      </c>
      <c r="M31" s="21" t="inlineStr">
        <is>
          <t>Recepción escrita · producción escrita</t>
        </is>
      </c>
      <c r="N31" s="21" t="inlineStr">
        <is>
          <t>Interactúa e intercambia ideas y experiencias sobre «Hotel, hostel or rental? My choice», en el entorno virtual del curso, con proyección hacia su carrera, (mediante una publicación propia y al menos una respuesta genuina a un compañero en el foro del UNAH Virtual Campus), para activar sus conocimientos previos y construir comunidad en torno a tipos de alojamiento y preferencias, [con vocabulario pertinente, frases del nivel y participación respetuosa; logro ≥ 65/100 en la rúbrica].</t>
        </is>
      </c>
      <c r="O31" s="21" t="inlineStr">
        <is>
          <t>Rúbrica ≥ 65/100 (nivel 3 «Bueno» o 4)</t>
        </is>
      </c>
      <c r="P31" s="9" t="n"/>
      <c r="Q31" s="23">
        <f>IF(P31="","",H31*P31/100)</f>
        <v/>
      </c>
    </row>
    <row r="32" ht="92" customHeight="1">
      <c r="A32" s="20" t="inlineStr">
        <is>
          <t>IN102-A28</t>
        </is>
      </c>
      <c r="B32" s="21" t="inlineStr">
        <is>
          <t>A1.2·REC·CE.03·L08</t>
        </is>
      </c>
      <c r="C32" s="21" t="inlineStr">
        <is>
          <t>Unidad III · Espacios personales y alojamiento</t>
        </is>
      </c>
      <c r="D32" s="21" t="inlineStr">
        <is>
          <t>L8 · Accommodation Options</t>
        </is>
      </c>
      <c r="E32" s="21" t="n">
        <v>28</v>
      </c>
      <c r="F32" s="21" t="inlineStr">
        <is>
          <t>Reading accommodation ads</t>
        </is>
      </c>
      <c r="G32" s="21" t="inlineStr">
        <is>
          <t>H5P</t>
        </is>
      </c>
      <c r="H32" s="21" t="n">
        <v>1</v>
      </c>
      <c r="I32" s="21" t="inlineStr">
        <is>
          <t>C1 · Comprensión (recepción)</t>
        </is>
      </c>
      <c r="J32" s="21" t="inlineStr">
        <is>
          <t>CE.03</t>
        </is>
      </c>
      <c r="K32" s="21" t="inlineStr">
        <is>
          <t>Leer para informarse y argumentar</t>
        </is>
      </c>
      <c r="L32" s="21" t="inlineStr">
        <is>
          <t>LG.02 · LG.03</t>
        </is>
      </c>
      <c r="M32" s="21" t="inlineStr">
        <is>
          <t>Recepción escrita · producción escrita</t>
        </is>
      </c>
      <c r="N32" s="21" t="inlineStr">
        <is>
          <t>Reconoce y verifica su comprensión de would like / I'd like + sustantivo; Would you like…? y del vocabulario de tipos de alojamiento y servicios, en textos, audios o imágenes auténticas adaptadas al nivel, (mediante ejercicios interactivos H5P autocorregibles «Reading accommodation ads»), para verificar la comprensión del insumo antes de producir, [con al menos 65 % de aciertos].</t>
        </is>
      </c>
      <c r="O32" s="21" t="inlineStr">
        <is>
          <t>≥ 65 % de aciertos</t>
        </is>
      </c>
      <c r="P32" s="9" t="n"/>
      <c r="Q32" s="23">
        <f>IF(P32="","",H32*P32/100)</f>
        <v/>
      </c>
    </row>
    <row r="33" ht="92" customHeight="1">
      <c r="A33" s="20" t="inlineStr">
        <is>
          <t>IN102-A29</t>
        </is>
      </c>
      <c r="B33" s="21" t="inlineStr">
        <is>
          <t>A1.2·PRO·EE.00·L08</t>
        </is>
      </c>
      <c r="C33" s="21" t="inlineStr">
        <is>
          <t>Unidad III · Espacios personales y alojamiento</t>
        </is>
      </c>
      <c r="D33" s="21" t="inlineStr">
        <is>
          <t>L8 · Accommodation Options</t>
        </is>
      </c>
      <c r="E33" s="21" t="n">
        <v>29</v>
      </c>
      <c r="F33" s="21" t="inlineStr">
        <is>
          <t>Comparing three accommodation options</t>
        </is>
      </c>
      <c r="G33" s="21" t="inlineStr">
        <is>
          <t>Tarea</t>
        </is>
      </c>
      <c r="H33" s="21" t="n">
        <v>3</v>
      </c>
      <c r="I33" s="21" t="inlineStr">
        <is>
          <t>C2 · Producción oral y escrita</t>
        </is>
      </c>
      <c r="J33" s="21" t="inlineStr">
        <is>
          <t>EE.00</t>
        </is>
      </c>
      <c r="K33" s="21" t="inlineStr">
        <is>
          <t>Expresión escrita general</t>
        </is>
      </c>
      <c r="L33" s="21" t="inlineStr">
        <is>
          <t>CE.03 · MT.02</t>
        </is>
      </c>
      <c r="M33" s="21" t="inlineStr">
        <is>
          <t>Recepción escrita · producción escrita</t>
        </is>
      </c>
      <c r="N33" s="21" t="inlineStr">
        <is>
          <t>Produce «Comparing three accommodation options», empleando would like / I'd like + sustantivo; Would you like…?, en una situación vinculada con su carrera (comparar tres opciones de alojamiento para un viaje de estudio o de trabajo y elegir una según sus necesidades), (mediante un modelo guiado, la Ficha de fuente y el apoyo opcional de SofIA con el nivel de IA declarado y evidencia de proceso), para tomar una decisión informada de alojamiento, [con un cuadro comparativo de tres opciones, una elección justificada y would like bien usado; logro ≥ 65/100 en la rúbrica de 4 criterios].</t>
        </is>
      </c>
      <c r="O33" s="21" t="inlineStr">
        <is>
          <t>Rúbrica ≥ 65/100 (13/20 puntos)</t>
        </is>
      </c>
      <c r="P33" s="9" t="n"/>
      <c r="Q33" s="23">
        <f>IF(P33="","",H33*P33/100)</f>
        <v/>
      </c>
    </row>
    <row r="34" ht="92" customHeight="1">
      <c r="A34" s="20" t="inlineStr">
        <is>
          <t>IN102-A30</t>
        </is>
      </c>
      <c r="B34" s="21" t="inlineStr">
        <is>
          <t>A1.2·LIN·LG.03·L08</t>
        </is>
      </c>
      <c r="C34" s="21" t="inlineStr">
        <is>
          <t>Unidad III · Espacios personales y alojamiento</t>
        </is>
      </c>
      <c r="D34" s="21" t="inlineStr">
        <is>
          <t>L8 · Accommodation Options</t>
        </is>
      </c>
      <c r="E34" s="21" t="n">
        <v>30</v>
      </c>
      <c r="F34" s="21" t="inlineStr">
        <is>
          <t>Would like, comparatives and uncountable nouns check</t>
        </is>
      </c>
      <c r="G34" s="21" t="inlineStr">
        <is>
          <t>Quiz</t>
        </is>
      </c>
      <c r="H34" s="21" t="n">
        <v>2</v>
      </c>
      <c r="I34" s="21" t="inlineStr">
        <is>
          <t>C5 · Competencia lingüística (gramática, léxico, fonología)</t>
        </is>
      </c>
      <c r="J34" s="21" t="inlineStr">
        <is>
          <t>LG.03</t>
        </is>
      </c>
      <c r="K34" s="21" t="inlineStr">
        <is>
          <t>Corrección gramatical</t>
        </is>
      </c>
      <c r="L34" s="21" t="inlineStr">
        <is>
          <t>LG.02 · CE.03</t>
        </is>
      </c>
      <c r="M34" s="21" t="inlineStr">
        <is>
          <t>Recepción escrita · producción escrita</t>
        </is>
      </c>
      <c r="N34" s="21" t="inlineStr">
        <is>
          <t>Demuestra el dominio de would like / I'd like + sustantivo; Would you like…? y del vocabulario de tipos de alojamiento y servicios, en la evaluación formativa semanal del curso, (mediante un quiz autocorregible de opción múltiple en el UNAH Virtual Campus, 2 intentos, promedio), para verificar el logro de la competencia de la lección antes de avanzar, [con al menos 65 % de aciertos].</t>
        </is>
      </c>
      <c r="O34" s="21" t="inlineStr">
        <is>
          <t>≥ 65 % de aciertos</t>
        </is>
      </c>
      <c r="P34" s="9" t="n"/>
      <c r="Q34" s="23">
        <f>IF(P34="","",H34*P34/100)</f>
        <v/>
      </c>
    </row>
    <row r="35" ht="92" customHeight="1">
      <c r="A35" s="20" t="inlineStr">
        <is>
          <t>IN102-A31</t>
        </is>
      </c>
      <c r="B35" s="21" t="inlineStr">
        <is>
          <t>A1.2·INT·IL.01·L09</t>
        </is>
      </c>
      <c r="C35" s="21" t="inlineStr">
        <is>
          <t>Unidad III · Espacios personales y alojamiento</t>
        </is>
      </c>
      <c r="D35" s="21" t="inlineStr">
        <is>
          <t>L9 · Booking Accommodation</t>
        </is>
      </c>
      <c r="E35" s="21" t="n">
        <v>31</v>
      </c>
      <c r="F35" s="21" t="inlineStr">
        <is>
          <t>What I need in a good hotel</t>
        </is>
      </c>
      <c r="G35" s="21" t="inlineStr">
        <is>
          <t>Foro</t>
        </is>
      </c>
      <c r="H35" s="21" t="n">
        <v>2</v>
      </c>
      <c r="I35" s="21" t="inlineStr">
        <is>
          <t>C3 · Interacción oral, escrita y en línea</t>
        </is>
      </c>
      <c r="J35" s="21" t="inlineStr">
        <is>
          <t>IL.01</t>
        </is>
      </c>
      <c r="K35" s="21" t="inlineStr">
        <is>
          <t>Conversación y debate en línea</t>
        </is>
      </c>
      <c r="L35" s="21" t="inlineStr">
        <is>
          <t>IE.01 · SL.01</t>
        </is>
      </c>
      <c r="M35" s="21" t="inlineStr">
        <is>
          <t>Interacción oral y escrita (en línea)</t>
        </is>
      </c>
      <c r="N35" s="21" t="inlineStr">
        <is>
          <t>Interactúa e intercambia ideas y experiencias sobre «What I need in a good hotel», en el entorno virtual del curso, con proyección hacia su carrera, (mediante una publicación propia y al menos una respuesta genuina a un compañero en el foro del UNAH Virtual Campus), para activar sus conocimientos previos y construir comunidad en torno a reservaciones, preferencias y necesidades, [con vocabulario pertinente, frases del nivel y participación respetuosa; logro ≥ 65/100 en la rúbrica].</t>
        </is>
      </c>
      <c r="O35" s="21" t="inlineStr">
        <is>
          <t>Rúbrica ≥ 65/100 (nivel 3 «Bueno» o 4)</t>
        </is>
      </c>
      <c r="P35" s="9" t="n"/>
      <c r="Q35" s="23">
        <f>IF(P35="","",H35*P35/100)</f>
        <v/>
      </c>
    </row>
    <row r="36" ht="92" customHeight="1">
      <c r="A36" s="20" t="inlineStr">
        <is>
          <t>IN102-A32</t>
        </is>
      </c>
      <c r="B36" s="21" t="inlineStr">
        <is>
          <t>A1.2·INT·IO.01·L09</t>
        </is>
      </c>
      <c r="C36" s="21" t="inlineStr">
        <is>
          <t>Unidad III · Espacios personales y alojamiento</t>
        </is>
      </c>
      <c r="D36" s="21" t="inlineStr">
        <is>
          <t>L9 · Booking Accommodation</t>
        </is>
      </c>
      <c r="E36" s="21" t="n">
        <v>32</v>
      </c>
      <c r="F36" s="21" t="inlineStr">
        <is>
          <t>At the front desk: polite requests</t>
        </is>
      </c>
      <c r="G36" s="21" t="inlineStr">
        <is>
          <t>H5P</t>
        </is>
      </c>
      <c r="H36" s="21" t="n">
        <v>1</v>
      </c>
      <c r="I36" s="21" t="inlineStr">
        <is>
          <t>C3 · Interacción oral, escrita y en línea</t>
        </is>
      </c>
      <c r="J36" s="21" t="inlineStr">
        <is>
          <t>IO.01</t>
        </is>
      </c>
      <c r="K36" s="21" t="inlineStr">
        <is>
          <t>Comprender a un interlocutor</t>
        </is>
      </c>
      <c r="L36" s="21" t="inlineStr">
        <is>
          <t>LG.02 · LG.03</t>
        </is>
      </c>
      <c r="M36" s="21" t="inlineStr">
        <is>
          <t>Interacción oral y escrita (en línea)</t>
        </is>
      </c>
      <c r="N36" s="21" t="inlineStr">
        <is>
          <t>Reconoce y verifica su comprensión de could para peticiones corteses; will para ofrecer y pedir ayuda y del vocabulario de reservaciones y check-in, en textos, audios o imágenes auténticas adaptadas al nivel, (mediante ejercicios interactivos H5P autocorregibles «At the front desk: polite requests»), para verificar la comprensión del insumo antes de producir, [con al menos 65 % de aciertos].</t>
        </is>
      </c>
      <c r="O36" s="21" t="inlineStr">
        <is>
          <t>≥ 65 % de aciertos</t>
        </is>
      </c>
      <c r="P36" s="9" t="n"/>
      <c r="Q36" s="23">
        <f>IF(P36="","",H36*P36/100)</f>
        <v/>
      </c>
    </row>
    <row r="37" ht="92" customHeight="1">
      <c r="A37" s="20" t="inlineStr">
        <is>
          <t>IN102-A33</t>
        </is>
      </c>
      <c r="B37" s="21" t="inlineStr">
        <is>
          <t>A1.2·INT·IO.05·L09</t>
        </is>
      </c>
      <c r="C37" s="21" t="inlineStr">
        <is>
          <t>Unidad III · Espacios personales y alojamiento</t>
        </is>
      </c>
      <c r="D37" s="21" t="inlineStr">
        <is>
          <t>L9 · Booking Accommodation</t>
        </is>
      </c>
      <c r="E37" s="21" t="n">
        <v>33</v>
      </c>
      <c r="F37" s="21" t="inlineStr">
        <is>
          <t>Booking and Check-in: role-play video</t>
        </is>
      </c>
      <c r="G37" s="21" t="inlineStr">
        <is>
          <t>Tarea integradora (video)</t>
        </is>
      </c>
      <c r="H37" s="21" t="n">
        <v>6</v>
      </c>
      <c r="I37" s="21" t="inlineStr">
        <is>
          <t>C3 · Interacción oral, escrita y en línea</t>
        </is>
      </c>
      <c r="J37" s="21" t="inlineStr">
        <is>
          <t>IO.05</t>
        </is>
      </c>
      <c r="K37" s="21" t="inlineStr">
        <is>
          <t>Obtener bienes y servicios</t>
        </is>
      </c>
      <c r="L37" s="21" t="inlineStr">
        <is>
          <t>IL.02 · SL.01</t>
        </is>
      </c>
      <c r="M37" s="21" t="inlineStr">
        <is>
          <t>Interacción oral y escrita (en línea)</t>
        </is>
      </c>
      <c r="N37" s="21" t="inlineStr">
        <is>
          <t>Integra y demuestra las competencias de la unidad en «Booking and Check-in: role-play video», en una situación simulada en la que debe reservar una habitación para un viaje de estudio o de trabajo y resolver el check-in expresando sus necesidades, (mediante un video breve con guion propio, ensayado con los asistentes SofIA y grabado sin leer de corrido), para resolver una transacción completa de hospedaje con cortesía, [con datos ficticios, peticiones corteses con could, fechas y precios correctos y un problema resuelto en el check-in; eficacia comunicativa, adecuación sociocultural y pronunciación inteligible; logro ≥ 65/100 en la rúbrica].</t>
        </is>
      </c>
      <c r="O37" s="21" t="inlineStr">
        <is>
          <t>Rúbrica ≥ 65/100 (13/20 puntos)</t>
        </is>
      </c>
      <c r="P37" s="9" t="n"/>
      <c r="Q37" s="23">
        <f>IF(P37="","",H37*P37/100)</f>
        <v/>
      </c>
    </row>
    <row r="38" ht="92" customHeight="1">
      <c r="A38" s="20" t="inlineStr">
        <is>
          <t>IN102-A34</t>
        </is>
      </c>
      <c r="B38" s="21" t="inlineStr">
        <is>
          <t>A1.2·INT·IL.01·L10</t>
        </is>
      </c>
      <c r="C38" s="21" t="inlineStr">
        <is>
          <t>Unidad IV · La interacción comercial y el consumo</t>
        </is>
      </c>
      <c r="D38" s="21" t="inlineStr">
        <is>
          <t>L10 · Shopping for Clothes</t>
        </is>
      </c>
      <c r="E38" s="21" t="n">
        <v>34</v>
      </c>
      <c r="F38" s="21" t="inlineStr">
        <is>
          <t>What I wear to class and to work</t>
        </is>
      </c>
      <c r="G38" s="21" t="inlineStr">
        <is>
          <t>Foro</t>
        </is>
      </c>
      <c r="H38" s="21" t="n">
        <v>2</v>
      </c>
      <c r="I38" s="21" t="inlineStr">
        <is>
          <t>C3 · Interacción oral, escrita y en línea</t>
        </is>
      </c>
      <c r="J38" s="21" t="inlineStr">
        <is>
          <t>IL.01</t>
        </is>
      </c>
      <c r="K38" s="21" t="inlineStr">
        <is>
          <t>Conversación y debate en línea</t>
        </is>
      </c>
      <c r="L38" s="21" t="inlineStr">
        <is>
          <t>IE.01 · SL.01</t>
        </is>
      </c>
      <c r="M38" s="21" t="inlineStr">
        <is>
          <t>Interacción oral</t>
        </is>
      </c>
      <c r="N38" s="21" t="inlineStr">
        <is>
          <t>Interactúa e intercambia ideas y experiencias sobre «What I wear to class and to work», en el entorno virtual del curso, con proyección hacia su carrera, (mediante una publicación propia y al menos una respuesta genuina a un compañero en el foro del UNAH Virtual Campus), para activar sus conocimientos previos y construir comunidad en torno a comprar ropa y accesorios, [con vocabulario pertinente, frases del nivel y participación respetuosa; logro ≥ 65/100 en la rúbrica].</t>
        </is>
      </c>
      <c r="O38" s="21" t="inlineStr">
        <is>
          <t>Rúbrica ≥ 65/100 (nivel 3 «Bueno» o 4)</t>
        </is>
      </c>
      <c r="P38" s="9" t="n"/>
      <c r="Q38" s="23">
        <f>IF(P38="","",H38*P38/100)</f>
        <v/>
      </c>
    </row>
    <row r="39" ht="92" customHeight="1">
      <c r="A39" s="20" t="inlineStr">
        <is>
          <t>IN102-A35</t>
        </is>
      </c>
      <c r="B39" s="21" t="inlineStr">
        <is>
          <t>A1.2·REC·CE.00·L10</t>
        </is>
      </c>
      <c r="C39" s="21" t="inlineStr">
        <is>
          <t>Unidad IV · La interacción comercial y el consumo</t>
        </is>
      </c>
      <c r="D39" s="21" t="inlineStr">
        <is>
          <t>L10 · Shopping for Clothes</t>
        </is>
      </c>
      <c r="E39" s="21" t="n">
        <v>35</v>
      </c>
      <c r="F39" s="21" t="inlineStr">
        <is>
          <t>Clothes, colors and sizes</t>
        </is>
      </c>
      <c r="G39" s="21" t="inlineStr">
        <is>
          <t>H5P</t>
        </is>
      </c>
      <c r="H39" s="21" t="n">
        <v>1</v>
      </c>
      <c r="I39" s="21" t="inlineStr">
        <is>
          <t>C1 · Comprensión (recepción)</t>
        </is>
      </c>
      <c r="J39" s="21" t="inlineStr">
        <is>
          <t>CE.00</t>
        </is>
      </c>
      <c r="K39" s="21" t="inlineStr">
        <is>
          <t>Comprensión lectora general</t>
        </is>
      </c>
      <c r="L39" s="21" t="inlineStr">
        <is>
          <t>LG.02 · LG.03</t>
        </is>
      </c>
      <c r="M39" s="21" t="inlineStr">
        <is>
          <t>Interacción oral</t>
        </is>
      </c>
      <c r="N39" s="21" t="inlineStr">
        <is>
          <t>Reconoce y verifica su comprensión de pronombres objeto; How much is / are…? para precios y del vocabulario de ropa, colores y tallas, en textos, audios o imágenes auténticas adaptadas al nivel, (mediante ejercicios interactivos H5P autocorregibles «Clothes, colors and sizes»), para verificar la comprensión del insumo antes de producir, [con al menos 65 % de aciertos].</t>
        </is>
      </c>
      <c r="O39" s="21" t="inlineStr">
        <is>
          <t>≥ 65 % de aciertos</t>
        </is>
      </c>
      <c r="P39" s="9" t="n"/>
      <c r="Q39" s="23">
        <f>IF(P39="","",H39*P39/100)</f>
        <v/>
      </c>
    </row>
    <row r="40" ht="92" customHeight="1">
      <c r="A40" s="20" t="inlineStr">
        <is>
          <t>IN102-A36</t>
        </is>
      </c>
      <c r="B40" s="21" t="inlineStr">
        <is>
          <t>A1.2·INT·IO.05·L10</t>
        </is>
      </c>
      <c r="C40" s="21" t="inlineStr">
        <is>
          <t>Unidad IV · La interacción comercial y el consumo</t>
        </is>
      </c>
      <c r="D40" s="21" t="inlineStr">
        <is>
          <t>L10 · Shopping for Clothes</t>
        </is>
      </c>
      <c r="E40" s="21" t="n">
        <v>36</v>
      </c>
      <c r="F40" s="21" t="inlineStr">
        <is>
          <t>Shopping list for my work outfit</t>
        </is>
      </c>
      <c r="G40" s="21" t="inlineStr">
        <is>
          <t>Tarea</t>
        </is>
      </c>
      <c r="H40" s="21" t="n">
        <v>3</v>
      </c>
      <c r="I40" s="21" t="inlineStr">
        <is>
          <t>C3 · Interacción oral, escrita y en línea</t>
        </is>
      </c>
      <c r="J40" s="21" t="inlineStr">
        <is>
          <t>IO.05</t>
        </is>
      </c>
      <c r="K40" s="21" t="inlineStr">
        <is>
          <t>Obtener bienes y servicios</t>
        </is>
      </c>
      <c r="L40" s="21" t="inlineStr">
        <is>
          <t>SL.01 · PL.01</t>
        </is>
      </c>
      <c r="M40" s="21" t="inlineStr">
        <is>
          <t>Interacción oral</t>
        </is>
      </c>
      <c r="N40" s="21" t="inlineStr">
        <is>
          <t>Produce «Shopping list for my work outfit», empleando pronombres objeto; How much is / are…? para precios, en una situación vinculada con su carrera (comprar la ropa o el uniforme que necesita para su práctica profesional), (mediante un modelo guiado, la Ficha de fuente y el apoyo opcional de SofIA con el nivel de IA declarado y evidencia de proceso), para adquirir prendas adecuadas preguntando talla, color y precio, [con preguntas de talla, color y precio correctas, pronombres objeto bien usados y fórmulas de cortesía; logro ≥ 65/100 en la rúbrica de 4 criterios].</t>
        </is>
      </c>
      <c r="O40" s="21" t="inlineStr">
        <is>
          <t>Rúbrica ≥ 65/100 (13/20 puntos)</t>
        </is>
      </c>
      <c r="P40" s="9" t="n"/>
      <c r="Q40" s="23">
        <f>IF(P40="","",H40*P40/100)</f>
        <v/>
      </c>
    </row>
    <row r="41" ht="92" customHeight="1">
      <c r="A41" s="20" t="inlineStr">
        <is>
          <t>IN102-A37</t>
        </is>
      </c>
      <c r="B41" s="21" t="inlineStr">
        <is>
          <t>A1.2·LIN·LG.03·L10</t>
        </is>
      </c>
      <c r="C41" s="21" t="inlineStr">
        <is>
          <t>Unidad IV · La interacción comercial y el consumo</t>
        </is>
      </c>
      <c r="D41" s="21" t="inlineStr">
        <is>
          <t>L10 · Shopping for Clothes</t>
        </is>
      </c>
      <c r="E41" s="21" t="n">
        <v>37</v>
      </c>
      <c r="F41" s="21" t="inlineStr">
        <is>
          <t>Demonstratives, object pronouns and present continuous check</t>
        </is>
      </c>
      <c r="G41" s="21" t="inlineStr">
        <is>
          <t>Quiz</t>
        </is>
      </c>
      <c r="H41" s="21" t="n">
        <v>2</v>
      </c>
      <c r="I41" s="21" t="inlineStr">
        <is>
          <t>C5 · Competencia lingüística (gramática, léxico, fonología)</t>
        </is>
      </c>
      <c r="J41" s="21" t="inlineStr">
        <is>
          <t>LG.03</t>
        </is>
      </c>
      <c r="K41" s="21" t="inlineStr">
        <is>
          <t>Corrección gramatical</t>
        </is>
      </c>
      <c r="L41" s="21" t="inlineStr">
        <is>
          <t>LG.02 · CE.00</t>
        </is>
      </c>
      <c r="M41" s="21" t="inlineStr">
        <is>
          <t>Interacción oral</t>
        </is>
      </c>
      <c r="N41" s="21" t="inlineStr">
        <is>
          <t>Demuestra el dominio de pronombres objeto; How much is / are…? para precios y del vocabulario de ropa, colores y tallas, en la evaluación formativa semanal del curso, (mediante un quiz autocorregible de opción múltiple en el UNAH Virtual Campus, 2 intentos, promedio), para verificar el logro de la competencia de la lección antes de avanzar, [con al menos 65 % de aciertos].</t>
        </is>
      </c>
      <c r="O41" s="21" t="inlineStr">
        <is>
          <t>≥ 65 % de aciertos</t>
        </is>
      </c>
      <c r="P41" s="9" t="n"/>
      <c r="Q41" s="23">
        <f>IF(P41="","",H41*P41/100)</f>
        <v/>
      </c>
    </row>
    <row r="42" ht="92" customHeight="1">
      <c r="A42" s="20" t="inlineStr">
        <is>
          <t>IN102-A38</t>
        </is>
      </c>
      <c r="B42" s="21" t="inlineStr">
        <is>
          <t>A1.2·INT·IL.01·L11</t>
        </is>
      </c>
      <c r="C42" s="21" t="inlineStr">
        <is>
          <t>Unidad IV · La interacción comercial y el consumo</t>
        </is>
      </c>
      <c r="D42" s="21" t="inlineStr">
        <is>
          <t>L11 · Describing and Choosing Products</t>
        </is>
      </c>
      <c r="E42" s="21" t="n">
        <v>38</v>
      </c>
      <c r="F42" s="21" t="inlineStr">
        <is>
          <t>The best product for my career</t>
        </is>
      </c>
      <c r="G42" s="21" t="inlineStr">
        <is>
          <t>Foro</t>
        </is>
      </c>
      <c r="H42" s="21" t="n">
        <v>2</v>
      </c>
      <c r="I42" s="21" t="inlineStr">
        <is>
          <t>C3 · Interacción oral, escrita y en línea</t>
        </is>
      </c>
      <c r="J42" s="21" t="inlineStr">
        <is>
          <t>IL.01</t>
        </is>
      </c>
      <c r="K42" s="21" t="inlineStr">
        <is>
          <t>Conversación y debate en línea</t>
        </is>
      </c>
      <c r="L42" s="21" t="inlineStr">
        <is>
          <t>IE.01 · SL.01</t>
        </is>
      </c>
      <c r="M42" s="21" t="inlineStr">
        <is>
          <t>Recepción escrita · producción escrita</t>
        </is>
      </c>
      <c r="N42" s="21" t="inlineStr">
        <is>
          <t>Interactúa e intercambia ideas y experiencias sobre «The best product for my career», en el entorno virtual del curso, con proyección hacia su carrera, (mediante una publicación propia y al menos una respuesta genuina a un compañero en el foro del UNAH Virtual Campus), para activar sus conocimientos previos y construir comunidad en torno a describir productos y artículos, [con vocabulario pertinente, frases del nivel y participación respetuosa; logro ≥ 65/100 en la rúbrica].</t>
        </is>
      </c>
      <c r="O42" s="21" t="inlineStr">
        <is>
          <t>Rúbrica ≥ 65/100 (nivel 3 «Bueno» o 4)</t>
        </is>
      </c>
      <c r="P42" s="9" t="n"/>
      <c r="Q42" s="23">
        <f>IF(P42="","",H42*P42/100)</f>
        <v/>
      </c>
    </row>
    <row r="43" ht="92" customHeight="1">
      <c r="A43" s="20" t="inlineStr">
        <is>
          <t>IN102-A39</t>
        </is>
      </c>
      <c r="B43" s="21" t="inlineStr">
        <is>
          <t>A1.2·REC·CE.03·L11</t>
        </is>
      </c>
      <c r="C43" s="21" t="inlineStr">
        <is>
          <t>Unidad IV · La interacción comercial y el consumo</t>
        </is>
      </c>
      <c r="D43" s="21" t="inlineStr">
        <is>
          <t>L11 · Describing and Choosing Products</t>
        </is>
      </c>
      <c r="E43" s="21" t="n">
        <v>39</v>
      </c>
      <c r="F43" s="21" t="inlineStr">
        <is>
          <t>Product descriptions: comparatives and superlatives</t>
        </is>
      </c>
      <c r="G43" s="21" t="inlineStr">
        <is>
          <t>H5P</t>
        </is>
      </c>
      <c r="H43" s="21" t="n">
        <v>1</v>
      </c>
      <c r="I43" s="21" t="inlineStr">
        <is>
          <t>C1 · Comprensión (recepción)</t>
        </is>
      </c>
      <c r="J43" s="21" t="inlineStr">
        <is>
          <t>CE.03</t>
        </is>
      </c>
      <c r="K43" s="21" t="inlineStr">
        <is>
          <t>Leer para informarse y argumentar</t>
        </is>
      </c>
      <c r="L43" s="21" t="inlineStr">
        <is>
          <t>LG.02 · LG.03</t>
        </is>
      </c>
      <c r="M43" s="21" t="inlineStr">
        <is>
          <t>Recepción escrita · producción escrita</t>
        </is>
      </c>
      <c r="N43" s="21" t="inlineStr">
        <is>
          <t>Reconoce y verifica su comprensión de one / ones; orden de adjetivos: opinión, tamaño, color, material y del vocabulario de productos y materiales, en textos, audios o imágenes auténticas adaptadas al nivel, (mediante ejercicios interactivos H5P autocorregibles «Product descriptions: comparatives and superlatives»), para verificar la comprensión del insumo antes de producir, [con al menos 65 % de aciertos].</t>
        </is>
      </c>
      <c r="O43" s="21" t="inlineStr">
        <is>
          <t>≥ 65 % de aciertos</t>
        </is>
      </c>
      <c r="P43" s="9" t="n"/>
      <c r="Q43" s="23">
        <f>IF(P43="","",H43*P43/100)</f>
        <v/>
      </c>
    </row>
    <row r="44" ht="92" customHeight="1">
      <c r="A44" s="20" t="inlineStr">
        <is>
          <t>IN102-A40</t>
        </is>
      </c>
      <c r="B44" s="21" t="inlineStr">
        <is>
          <t>A1.2·PRO·EE.00·L11</t>
        </is>
      </c>
      <c r="C44" s="21" t="inlineStr">
        <is>
          <t>Unidad IV · La interacción comercial y el consumo</t>
        </is>
      </c>
      <c r="D44" s="21" t="inlineStr">
        <is>
          <t>L11 · Describing and Choosing Products</t>
        </is>
      </c>
      <c r="E44" s="21" t="n">
        <v>40</v>
      </c>
      <c r="F44" s="21" t="inlineStr">
        <is>
          <t>Product card for an online catalog</t>
        </is>
      </c>
      <c r="G44" s="21" t="inlineStr">
        <is>
          <t>Tarea</t>
        </is>
      </c>
      <c r="H44" s="21" t="n">
        <v>3</v>
      </c>
      <c r="I44" s="21" t="inlineStr">
        <is>
          <t>C2 · Producción oral y escrita</t>
        </is>
      </c>
      <c r="J44" s="21" t="inlineStr">
        <is>
          <t>EE.00</t>
        </is>
      </c>
      <c r="K44" s="21" t="inlineStr">
        <is>
          <t>Expresión escrita general</t>
        </is>
      </c>
      <c r="L44" s="21" t="inlineStr">
        <is>
          <t>CE.03 · LG.02</t>
        </is>
      </c>
      <c r="M44" s="21" t="inlineStr">
        <is>
          <t>Recepción escrita · producción escrita</t>
        </is>
      </c>
      <c r="N44" s="21" t="inlineStr">
        <is>
          <t>Produce «Product card for an online catalog», empleando one / ones; orden de adjetivos: opinión, tamaño, color, material, en una situación vinculada con su carrera (escribir la ficha de un producto útil para su carrera y compararlo con otro), (mediante un modelo guiado, la Ficha de fuente y el apoyo opcional de SofIA con el nivel de IA declarado y evidencia de proceso), para ayudar a alguien a elegir el mejor producto, [con una ficha de producto completa, orden de adjetivos correcto y una recomendación justificada; logro ≥ 65/100 en la rúbrica de 4 criterios].</t>
        </is>
      </c>
      <c r="O44" s="21" t="inlineStr">
        <is>
          <t>Rúbrica ≥ 65/100 (13/20 puntos)</t>
        </is>
      </c>
      <c r="P44" s="9" t="n"/>
      <c r="Q44" s="23">
        <f>IF(P44="","",H44*P44/100)</f>
        <v/>
      </c>
    </row>
    <row r="45" ht="92" customHeight="1">
      <c r="A45" s="20" t="inlineStr">
        <is>
          <t>IN102-A41</t>
        </is>
      </c>
      <c r="B45" s="21" t="inlineStr">
        <is>
          <t>A1.2·LIN·LG.03·L11</t>
        </is>
      </c>
      <c r="C45" s="21" t="inlineStr">
        <is>
          <t>Unidad IV · La interacción comercial y el consumo</t>
        </is>
      </c>
      <c r="D45" s="21" t="inlineStr">
        <is>
          <t>L11 · Describing and Choosing Products</t>
        </is>
      </c>
      <c r="E45" s="21" t="n">
        <v>41</v>
      </c>
      <c r="F45" s="21" t="inlineStr">
        <is>
          <t>Describing and comparing products check</t>
        </is>
      </c>
      <c r="G45" s="21" t="inlineStr">
        <is>
          <t>Quiz</t>
        </is>
      </c>
      <c r="H45" s="21" t="n">
        <v>2</v>
      </c>
      <c r="I45" s="21" t="inlineStr">
        <is>
          <t>C5 · Competencia lingüística (gramática, léxico, fonología)</t>
        </is>
      </c>
      <c r="J45" s="21" t="inlineStr">
        <is>
          <t>LG.03</t>
        </is>
      </c>
      <c r="K45" s="21" t="inlineStr">
        <is>
          <t>Corrección gramatical</t>
        </is>
      </c>
      <c r="L45" s="21" t="inlineStr">
        <is>
          <t>LG.02 · CE.03</t>
        </is>
      </c>
      <c r="M45" s="21" t="inlineStr">
        <is>
          <t>Recepción escrita · producción escrita</t>
        </is>
      </c>
      <c r="N45" s="21" t="inlineStr">
        <is>
          <t>Demuestra el dominio de one / ones; orden de adjetivos: opinión, tamaño, color, material y del vocabulario de productos y materiales, en la evaluación formativa semanal del curso, (mediante un quiz autocorregible de opción múltiple en el UNAH Virtual Campus, 2 intentos, promedio), para verificar el logro de la competencia de la lección antes de avanzar, [con al menos 65 % de aciertos].</t>
        </is>
      </c>
      <c r="O45" s="21" t="inlineStr">
        <is>
          <t>≥ 65 % de aciertos</t>
        </is>
      </c>
      <c r="P45" s="9" t="n"/>
      <c r="Q45" s="23">
        <f>IF(P45="","",H45*P45/100)</f>
        <v/>
      </c>
    </row>
    <row r="46" ht="92" customHeight="1">
      <c r="A46" s="20" t="inlineStr">
        <is>
          <t>IN102-A42</t>
        </is>
      </c>
      <c r="B46" s="21" t="inlineStr">
        <is>
          <t>A1.2·INT·IL.01·L12</t>
        </is>
      </c>
      <c r="C46" s="21" t="inlineStr">
        <is>
          <t>Unidad IV · La interacción comercial y el consumo</t>
        </is>
      </c>
      <c r="D46" s="21" t="inlineStr">
        <is>
          <t>L12 · Shopping at Stores and Markets</t>
        </is>
      </c>
      <c r="E46" s="21" t="n">
        <v>42</v>
      </c>
      <c r="F46" s="21" t="inlineStr">
        <is>
          <t>Shopping in Honduras and abroad: markets, malls and online stores</t>
        </is>
      </c>
      <c r="G46" s="21" t="inlineStr">
        <is>
          <t>Foro</t>
        </is>
      </c>
      <c r="H46" s="21" t="n">
        <v>2</v>
      </c>
      <c r="I46" s="21" t="inlineStr">
        <is>
          <t>C3 · Interacción oral, escrita y en línea</t>
        </is>
      </c>
      <c r="J46" s="21" t="inlineStr">
        <is>
          <t>IL.01</t>
        </is>
      </c>
      <c r="K46" s="21" t="inlineStr">
        <is>
          <t>Conversación y debate en línea</t>
        </is>
      </c>
      <c r="L46" s="21" t="inlineStr">
        <is>
          <t>IE.01 · SL.01</t>
        </is>
      </c>
      <c r="M46" s="21" t="inlineStr">
        <is>
          <t>Interacción oral · mediación</t>
        </is>
      </c>
      <c r="N46" s="21" t="inlineStr">
        <is>
          <t>Interactúa e intercambia ideas y experiencias sobre «Shopping in Honduras and abroad: markets, malls and online stores», en el entorno virtual del curso, con proyección hacia su carrera, (mediante una publicación propia y al menos una respuesta genuina a un compañero en el foro del UNAH Virtual Campus), para activar sus conocimientos previos y construir comunidad en torno a compras en tiendas y mercados: precios y cantidades, [con vocabulario pertinente, frases del nivel y participación respetuosa; logro ≥ 65/100 en la rúbrica].</t>
        </is>
      </c>
      <c r="O46" s="21" t="inlineStr">
        <is>
          <t>Rúbrica ≥ 65/100 (nivel 3 «Bueno» o 4)</t>
        </is>
      </c>
      <c r="P46" s="9" t="n"/>
      <c r="Q46" s="23">
        <f>IF(P46="","",H46*P46/100)</f>
        <v/>
      </c>
    </row>
    <row r="47" ht="92" customHeight="1">
      <c r="A47" s="20" t="inlineStr">
        <is>
          <t>IN102-A43</t>
        </is>
      </c>
      <c r="B47" s="21" t="inlineStr">
        <is>
          <t>A1.2·REC·CO.00·L12</t>
        </is>
      </c>
      <c r="C47" s="21" t="inlineStr">
        <is>
          <t>Unidad IV · La interacción comercial y el consumo</t>
        </is>
      </c>
      <c r="D47" s="21" t="inlineStr">
        <is>
          <t>L12 · Shopping at Stores and Markets</t>
        </is>
      </c>
      <c r="E47" s="21" t="n">
        <v>43</v>
      </c>
      <c r="F47" s="21" t="inlineStr">
        <is>
          <t>How much? How many? Prices and quantities</t>
        </is>
      </c>
      <c r="G47" s="21" t="inlineStr">
        <is>
          <t>H5P</t>
        </is>
      </c>
      <c r="H47" s="21" t="n">
        <v>1</v>
      </c>
      <c r="I47" s="21" t="inlineStr">
        <is>
          <t>C1 · Comprensión (recepción)</t>
        </is>
      </c>
      <c r="J47" s="21" t="inlineStr">
        <is>
          <t>CO.00</t>
        </is>
      </c>
      <c r="K47" s="21" t="inlineStr">
        <is>
          <t>Comprensión auditiva general</t>
        </is>
      </c>
      <c r="L47" s="21" t="inlineStr">
        <is>
          <t>LG.02 · LG.03</t>
        </is>
      </c>
      <c r="M47" s="21" t="inlineStr">
        <is>
          <t>Interacción oral · mediación</t>
        </is>
      </c>
      <c r="N47" s="21" t="inlineStr">
        <is>
          <t>Reconoce y verifica su comprensión de contables e incontables; how much / how many y del vocabulario de compras, cantidades y pagos, en textos, audios o imágenes auténticas adaptadas al nivel, (mediante ejercicios interactivos H5P autocorregibles «How much? How many? Prices and quantities»), para verificar la comprensión del insumo antes de producir, [con al menos 65 % de aciertos].</t>
        </is>
      </c>
      <c r="O47" s="21" t="inlineStr">
        <is>
          <t>≥ 65 % de aciertos</t>
        </is>
      </c>
      <c r="P47" s="9" t="n"/>
      <c r="Q47" s="23">
        <f>IF(P47="","",H47*P47/100)</f>
        <v/>
      </c>
    </row>
    <row r="48" ht="92" customHeight="1">
      <c r="A48" s="20" t="inlineStr">
        <is>
          <t>IN102-A44</t>
        </is>
      </c>
      <c r="B48" s="21" t="inlineStr">
        <is>
          <t>A1.2·INT·IO.05·L12</t>
        </is>
      </c>
      <c r="C48" s="21" t="inlineStr">
        <is>
          <t>Unidad IV · La interacción comercial y el consumo</t>
        </is>
      </c>
      <c r="D48" s="21" t="inlineStr">
        <is>
          <t>L12 · Shopping at Stores and Markets</t>
        </is>
      </c>
      <c r="E48" s="21" t="n">
        <v>44</v>
      </c>
      <c r="F48" s="21" t="inlineStr">
        <is>
          <t>At the Store: shopping role-play video</t>
        </is>
      </c>
      <c r="G48" s="21" t="inlineStr">
        <is>
          <t>Tarea integradora (video)</t>
        </is>
      </c>
      <c r="H48" s="21" t="n">
        <v>6</v>
      </c>
      <c r="I48" s="21" t="inlineStr">
        <is>
          <t>C3 · Interacción oral, escrita y en línea</t>
        </is>
      </c>
      <c r="J48" s="21" t="inlineStr">
        <is>
          <t>IO.05</t>
        </is>
      </c>
      <c r="K48" s="21" t="inlineStr">
        <is>
          <t>Obtener bienes y servicios</t>
        </is>
      </c>
      <c r="L48" s="21" t="inlineStr">
        <is>
          <t>MT.01 · SL.01</t>
        </is>
      </c>
      <c r="M48" s="21" t="inlineStr">
        <is>
          <t>Interacción oral · mediación</t>
        </is>
      </c>
      <c r="N48" s="21" t="inlineStr">
        <is>
          <t>Integra y demuestra las competencias de la unidad en «At the Store: shopping role-play video», en una situación simulada en la que debe realizar una compra completa de materiales de su carrera en una tienda o un mercado, (mediante un video breve con guion propio, ensayado con los asistentes SofIA y grabado sin leer de corrido), para resolver una transacción comercial con cortesía y precisión, [con precios y cantidades correctos, cuantificadores bien usados y cortesía en toda la transacción; eficacia comunicativa, adecuación sociocultural y pronunciación inteligible; logro ≥ 65/100 en la rúbrica].</t>
        </is>
      </c>
      <c r="O48" s="21" t="inlineStr">
        <is>
          <t>Rúbrica ≥ 65/100 (13/20 puntos)</t>
        </is>
      </c>
      <c r="P48" s="9" t="n"/>
      <c r="Q48" s="23">
        <f>IF(P48="","",H48*P48/100)</f>
        <v/>
      </c>
    </row>
    <row r="49">
      <c r="G49" s="18" t="inlineStr">
        <is>
          <t>Total</t>
        </is>
      </c>
      <c r="H49" s="18">
        <f>SUM(H5:H48)</f>
        <v/>
      </c>
      <c r="P49" s="18" t="inlineStr">
        <is>
          <t>Nota final</t>
        </is>
      </c>
      <c r="Q49" s="18">
        <f>IF(COUNT(P5:P48)=0,"",SUM(Q5:Q48))</f>
        <v/>
      </c>
    </row>
  </sheetData>
  <autoFilter ref="A4:Q48"/>
  <dataValidations count="1">
    <dataValidation sqref="P5:P48" showDropDown="0" showInputMessage="0" showErrorMessage="0" allowBlank="1" error="Número entre 0 y 100." type="decimal" operator="between">
      <formula1>0</formula1>
      <formula2>100</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49"/>
  <sheetViews>
    <sheetView workbookViewId="0">
      <pane xSplit="6" ySplit="4" topLeftCell="G5"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30" customWidth="1" min="3" max="3"/>
    <col width="28" customWidth="1" min="4" max="4"/>
    <col width="6" customWidth="1" min="5" max="5"/>
    <col width="40" customWidth="1" min="6" max="6"/>
    <col width="13" customWidth="1" min="7" max="7"/>
    <col width="6" customWidth="1" min="8" max="8"/>
    <col width="30" customWidth="1" min="9" max="9"/>
    <col width="9" customWidth="1" min="10" max="10"/>
    <col width="30" customWidth="1" min="11" max="11"/>
    <col width="20" customWidth="1" min="12" max="12"/>
    <col width="30" customWidth="1" min="13" max="13"/>
    <col width="90" customWidth="1" min="14" max="14"/>
    <col width="26" customWidth="1" min="15" max="15"/>
    <col width="12" customWidth="1" min="16" max="16"/>
    <col width="9" customWidth="1" min="17" max="17"/>
  </cols>
  <sheetData>
    <row r="1">
      <c r="A1" s="1" t="inlineStr">
        <is>
          <t>Catálogo de competencias · IN-103 Inglés III · Lengua Extranjera III · MCER A1.3</t>
        </is>
      </c>
    </row>
    <row r="2">
      <c r="A2" s="2" t="inlineStr">
        <is>
          <t>Celdas amarillas: escriba la nota del estudiante (0–100). Déjela vacía si no la usa. NSP = 0; ABD = deje las notas reales y vacías las no entregadas (cuentan 0 puntos, el progreso queda registrado).</t>
        </is>
      </c>
    </row>
    <row r="4">
      <c r="A4" s="3" t="inlineStr">
        <is>
          <t>Código actividad</t>
        </is>
      </c>
      <c r="B4" s="3" t="inlineStr">
        <is>
          <t>Código de competencia</t>
        </is>
      </c>
      <c r="C4" s="3" t="inlineStr">
        <is>
          <t>Unidad</t>
        </is>
      </c>
      <c r="D4" s="3" t="inlineStr">
        <is>
          <t>Lección</t>
        </is>
      </c>
      <c r="E4" s="3" t="inlineStr">
        <is>
          <t>N.º</t>
        </is>
      </c>
      <c r="F4" s="3" t="inlineStr">
        <is>
          <t>Actividad (Calendario)</t>
        </is>
      </c>
      <c r="G4" s="3" t="inlineStr">
        <is>
          <t>Tipo</t>
        </is>
      </c>
      <c r="H4" s="3" t="inlineStr">
        <is>
          <t>%</t>
        </is>
      </c>
      <c r="I4" s="3" t="inlineStr">
        <is>
          <t>Competencia (macro)</t>
        </is>
      </c>
      <c r="J4" s="3" t="inlineStr">
        <is>
          <t>Código MCER</t>
        </is>
      </c>
      <c r="K4" s="3" t="inlineStr">
        <is>
          <t>Escala MCER</t>
        </is>
      </c>
      <c r="L4" s="3" t="inlineStr">
        <is>
          <t>Códigos secundarios</t>
        </is>
      </c>
      <c r="M4" s="3" t="inlineStr">
        <is>
          <t>Actividades de lengua MCER (lección)</t>
        </is>
      </c>
      <c r="N4" s="3" t="inlineStr">
        <is>
          <t>Competencia VRA (6 partes)</t>
        </is>
      </c>
      <c r="O4" s="3" t="inlineStr">
        <is>
          <t>Criterio de logro</t>
        </is>
      </c>
      <c r="P4" s="3" t="inlineStr">
        <is>
          <t>Nota del estudiante (0–100)</t>
        </is>
      </c>
      <c r="Q4" s="3" t="inlineStr">
        <is>
          <t>Puntos</t>
        </is>
      </c>
    </row>
    <row r="5" ht="92" customHeight="1">
      <c r="A5" s="20" t="inlineStr">
        <is>
          <t>IN103-A01</t>
        </is>
      </c>
      <c r="B5" s="21" t="inlineStr">
        <is>
          <t>A1.3·INT·IL.01·L01</t>
        </is>
      </c>
      <c r="C5" s="21" t="inlineStr">
        <is>
          <t>Unidad I · Del menú a la dieta balanceada</t>
        </is>
      </c>
      <c r="D5" s="21" t="inlineStr">
        <is>
          <t>L1 · Restaurants and Food Choices</t>
        </is>
      </c>
      <c r="E5" s="21" t="n">
        <v>1</v>
      </c>
      <c r="F5" s="21" t="inlineStr">
        <is>
          <t>What is on the menu? My favorite place to eat</t>
        </is>
      </c>
      <c r="G5" s="21" t="inlineStr">
        <is>
          <t>Foro</t>
        </is>
      </c>
      <c r="H5" s="21" t="n">
        <v>2</v>
      </c>
      <c r="I5" s="21" t="inlineStr">
        <is>
          <t>C3 · Interacción oral, escrita y en línea</t>
        </is>
      </c>
      <c r="J5" s="21" t="inlineStr">
        <is>
          <t>IL.01</t>
        </is>
      </c>
      <c r="K5" s="21" t="inlineStr">
        <is>
          <t>Conversación y debate en línea</t>
        </is>
      </c>
      <c r="L5" s="21" t="inlineStr">
        <is>
          <t>IE.01 · SL.01</t>
        </is>
      </c>
      <c r="M5" s="21" t="inlineStr">
        <is>
          <t>Recepción escrita · producción escrita</t>
        </is>
      </c>
      <c r="N5" s="21" t="inlineStr">
        <is>
          <t>Interactúa e intercambia ideas y experiencias sobre «What is on the menu? My favorite place to eat», en el entorno virtual del curso, con proyección hacia su carrera, (mediante una publicación propia y al menos una respuesta genuina a un compañero en el foro del UNAH Virtual Campus), para activar sus conocimientos previos y construir comunidad en torno a los restaurantes y la comida rápida, [con vocabulario pertinente, frases del nivel y participación respetuosa; logro ≥ 65/100 en la rúbrica].</t>
        </is>
      </c>
      <c r="O5" s="21" t="inlineStr">
        <is>
          <t>Rúbrica ≥ 65/100 (nivel 3 «Bueno» o 4)</t>
        </is>
      </c>
      <c r="P5" s="9" t="n"/>
      <c r="Q5" s="23">
        <f>IF(P5="","",H5*P5/100)</f>
        <v/>
      </c>
    </row>
    <row r="6" ht="92" customHeight="1">
      <c r="A6" s="20" t="inlineStr">
        <is>
          <t>IN103-A02</t>
        </is>
      </c>
      <c r="B6" s="21" t="inlineStr">
        <is>
          <t>A1.3·REC·CE.02·L01</t>
        </is>
      </c>
      <c r="C6" s="21" t="inlineStr">
        <is>
          <t>Unidad I · Del menú a la dieta balanceada</t>
        </is>
      </c>
      <c r="D6" s="21" t="inlineStr">
        <is>
          <t>L1 · Restaurants and Food Choices</t>
        </is>
      </c>
      <c r="E6" s="21" t="n">
        <v>2</v>
      </c>
      <c r="F6" s="21" t="inlineStr">
        <is>
          <t>Understanding a real menu layout</t>
        </is>
      </c>
      <c r="G6" s="21" t="inlineStr">
        <is>
          <t>H5P</t>
        </is>
      </c>
      <c r="H6" s="21" t="n">
        <v>1</v>
      </c>
      <c r="I6" s="21" t="inlineStr">
        <is>
          <t>C1 · Comprensión (recepción)</t>
        </is>
      </c>
      <c r="J6" s="21" t="inlineStr">
        <is>
          <t>CE.02</t>
        </is>
      </c>
      <c r="K6" s="21" t="inlineStr">
        <is>
          <t>Leer para orientarse</t>
        </is>
      </c>
      <c r="L6" s="21" t="inlineStr">
        <is>
          <t>LG.02 · LG.03</t>
        </is>
      </c>
      <c r="M6" s="21" t="inlineStr">
        <is>
          <t>Recepción escrita · producción escrita</t>
        </is>
      </c>
      <c r="N6" s="21" t="inlineStr">
        <is>
          <t>Reconoce y verifica su comprensión de a few / a little y del vocabulario de comida, bebidas y menús, en textos, audios o imágenes auténticas adaptadas al nivel, (mediante ejercicios interactivos H5P autocorregibles «Understanding a real menu layout»), para verificar la comprensión del insumo antes de producir, [con al menos 65 % de aciertos].</t>
        </is>
      </c>
      <c r="O6" s="21" t="inlineStr">
        <is>
          <t>≥ 65 % de aciertos</t>
        </is>
      </c>
      <c r="P6" s="9" t="n"/>
      <c r="Q6" s="23">
        <f>IF(P6="","",H6*P6/100)</f>
        <v/>
      </c>
    </row>
    <row r="7" ht="92" customHeight="1">
      <c r="A7" s="20" t="inlineStr">
        <is>
          <t>IN103-A03</t>
        </is>
      </c>
      <c r="B7" s="21" t="inlineStr">
        <is>
          <t>A1.3·PRO·EE.00·L01</t>
        </is>
      </c>
      <c r="C7" s="21" t="inlineStr">
        <is>
          <t>Unidad I · Del menú a la dieta balanceada</t>
        </is>
      </c>
      <c r="D7" s="21" t="inlineStr">
        <is>
          <t>L1 · Restaurants and Food Choices</t>
        </is>
      </c>
      <c r="E7" s="21" t="n">
        <v>3</v>
      </c>
      <c r="F7" s="21" t="inlineStr">
        <is>
          <t>Recommending a restaurant and a balanced menu</t>
        </is>
      </c>
      <c r="G7" s="21" t="inlineStr">
        <is>
          <t>Tarea</t>
        </is>
      </c>
      <c r="H7" s="21" t="n">
        <v>3</v>
      </c>
      <c r="I7" s="21" t="inlineStr">
        <is>
          <t>C2 · Producción oral y escrita</t>
        </is>
      </c>
      <c r="J7" s="21" t="inlineStr">
        <is>
          <t>EE.00</t>
        </is>
      </c>
      <c r="K7" s="21" t="inlineStr">
        <is>
          <t>Expresión escrita general</t>
        </is>
      </c>
      <c r="L7" s="21" t="inlineStr">
        <is>
          <t>CE.02 · PL.01</t>
        </is>
      </c>
      <c r="M7" s="21" t="inlineStr">
        <is>
          <t>Recepción escrita · producción escrita</t>
        </is>
      </c>
      <c r="N7" s="21" t="inlineStr">
        <is>
          <t>Produce «Recommending a restaurant and a balanced menu», empleando a few / a little, en una situación vinculada con su carrera (recomendar a un colega un restaurante y un menú equilibrado para una comida de trabajo), (mediante un modelo guiado, la Ficha de fuente y el apoyo opcional de SofIA con el nivel de IA declarado y evidencia de proceso), para ayudar a otra persona a elegir dónde y qué comer, [con información tomada de un menú real citado, cuantificadores correctos y una recomendación justificada; logro ≥ 65/100 en la rúbrica de 4 criterios].</t>
        </is>
      </c>
      <c r="O7" s="21" t="inlineStr">
        <is>
          <t>Rúbrica ≥ 65/100 (13/20 puntos)</t>
        </is>
      </c>
      <c r="P7" s="9" t="n"/>
      <c r="Q7" s="23">
        <f>IF(P7="","",H7*P7/100)</f>
        <v/>
      </c>
    </row>
    <row r="8" ht="92" customHeight="1">
      <c r="A8" s="20" t="inlineStr">
        <is>
          <t>IN103-A04</t>
        </is>
      </c>
      <c r="B8" s="21" t="inlineStr">
        <is>
          <t>A1.3·LIN·LG.03·L01</t>
        </is>
      </c>
      <c r="C8" s="21" t="inlineStr">
        <is>
          <t>Unidad I · Del menú a la dieta balanceada</t>
        </is>
      </c>
      <c r="D8" s="21" t="inlineStr">
        <is>
          <t>L1 · Restaurants and Food Choices</t>
        </is>
      </c>
      <c r="E8" s="21" t="n">
        <v>4</v>
      </c>
      <c r="F8" s="21" t="inlineStr">
        <is>
          <t>Menu vocabulary, countable / uncountable and some / any check</t>
        </is>
      </c>
      <c r="G8" s="21" t="inlineStr">
        <is>
          <t>Quiz</t>
        </is>
      </c>
      <c r="H8" s="21" t="n">
        <v>2</v>
      </c>
      <c r="I8" s="21" t="inlineStr">
        <is>
          <t>C5 · Competencia lingüística (gramática, léxico, fonología)</t>
        </is>
      </c>
      <c r="J8" s="21" t="inlineStr">
        <is>
          <t>LG.03</t>
        </is>
      </c>
      <c r="K8" s="21" t="inlineStr">
        <is>
          <t>Corrección gramatical</t>
        </is>
      </c>
      <c r="L8" s="21" t="inlineStr">
        <is>
          <t>LG.02 · CE.02</t>
        </is>
      </c>
      <c r="M8" s="21" t="inlineStr">
        <is>
          <t>Recepción escrita · producción escrita</t>
        </is>
      </c>
      <c r="N8" s="21" t="inlineStr">
        <is>
          <t>Demuestra el dominio de a few / a little y del vocabulario de comida, bebidas y menús, en la evaluación formativa semanal del curso, (mediante un quiz autocorregible de opción múltiple en el UNAH Virtual Campus, 2 intentos, promedio), para verificar el logro de la competencia de la lección antes de avanzar, [con al menos 65 % de aciertos].</t>
        </is>
      </c>
      <c r="O8" s="21" t="inlineStr">
        <is>
          <t>≥ 65 % de aciertos</t>
        </is>
      </c>
      <c r="P8" s="9" t="n"/>
      <c r="Q8" s="23">
        <f>IF(P8="","",H8*P8/100)</f>
        <v/>
      </c>
    </row>
    <row r="9" ht="92" customHeight="1">
      <c r="A9" s="20" t="inlineStr">
        <is>
          <t>IN103-A05</t>
        </is>
      </c>
      <c r="B9" s="21" t="inlineStr">
        <is>
          <t>A1.3·INT·IL.01·L02</t>
        </is>
      </c>
      <c r="C9" s="21" t="inlineStr">
        <is>
          <t>Unidad I · Del menú a la dieta balanceada</t>
        </is>
      </c>
      <c r="D9" s="21" t="inlineStr">
        <is>
          <t>L2 · Ordering Food and Booking a Table</t>
        </is>
      </c>
      <c r="E9" s="21" t="n">
        <v>5</v>
      </c>
      <c r="F9" s="21" t="inlineStr">
        <is>
          <t>What would you like? Planning a meal with others</t>
        </is>
      </c>
      <c r="G9" s="21" t="inlineStr">
        <is>
          <t>Foro</t>
        </is>
      </c>
      <c r="H9" s="21" t="n">
        <v>2</v>
      </c>
      <c r="I9" s="21" t="inlineStr">
        <is>
          <t>C3 · Interacción oral, escrita y en línea</t>
        </is>
      </c>
      <c r="J9" s="21" t="inlineStr">
        <is>
          <t>IL.01</t>
        </is>
      </c>
      <c r="K9" s="21" t="inlineStr">
        <is>
          <t>Conversación y debate en línea</t>
        </is>
      </c>
      <c r="L9" s="21" t="inlineStr">
        <is>
          <t>IE.01 · SL.01</t>
        </is>
      </c>
      <c r="M9" s="21" t="inlineStr">
        <is>
          <t>Interacción oral y escrita (en línea)</t>
        </is>
      </c>
      <c r="N9" s="21" t="inlineStr">
        <is>
          <t>Interactúa e intercambia ideas y experiencias sobre «What would you like? Planning a meal with others», en el entorno virtual del curso, con proyección hacia su carrera, (mediante una publicación propia y al menos una respuesta genuina a un compañero en el foro del UNAH Virtual Campus), para activar sus conocimientos previos y construir comunidad en torno a ordenar comida y hacer reservaciones, [con vocabulario pertinente, frases del nivel y participación respetuosa; logro ≥ 65/100 en la rúbrica].</t>
        </is>
      </c>
      <c r="O9" s="21" t="inlineStr">
        <is>
          <t>Rúbrica ≥ 65/100 (nivel 3 «Bueno» o 4)</t>
        </is>
      </c>
      <c r="P9" s="9" t="n"/>
      <c r="Q9" s="23">
        <f>IF(P9="","",H9*P9/100)</f>
        <v/>
      </c>
    </row>
    <row r="10" ht="92" customHeight="1">
      <c r="A10" s="20" t="inlineStr">
        <is>
          <t>IN103-A06</t>
        </is>
      </c>
      <c r="B10" s="21" t="inlineStr">
        <is>
          <t>A1.3·REC·CO.04·L02</t>
        </is>
      </c>
      <c r="C10" s="21" t="inlineStr">
        <is>
          <t>Unidad I · Del menú a la dieta balanceada</t>
        </is>
      </c>
      <c r="D10" s="21" t="inlineStr">
        <is>
          <t>L2 · Ordering Food and Booking a Table</t>
        </is>
      </c>
      <c r="E10" s="21" t="n">
        <v>6</v>
      </c>
      <c r="F10" s="21" t="inlineStr">
        <is>
          <t>Listening to a short order and identifying details</t>
        </is>
      </c>
      <c r="G10" s="21" t="inlineStr">
        <is>
          <t>H5P</t>
        </is>
      </c>
      <c r="H10" s="21" t="n">
        <v>1</v>
      </c>
      <c r="I10" s="21" t="inlineStr">
        <is>
          <t>C1 · Comprensión (recepción)</t>
        </is>
      </c>
      <c r="J10" s="21" t="inlineStr">
        <is>
          <t>CO.04</t>
        </is>
      </c>
      <c r="K10" s="21" t="inlineStr">
        <is>
          <t>Comprender grabaciones</t>
        </is>
      </c>
      <c r="L10" s="21" t="inlineStr">
        <is>
          <t>LG.02 · LG.03</t>
        </is>
      </c>
      <c r="M10" s="21" t="inlineStr">
        <is>
          <t>Interacción oral y escrita (en línea)</t>
        </is>
      </c>
      <c r="N10" s="21" t="inlineStr">
        <is>
          <t>Reconoce y verifica su comprensión de would like + infinitivo; will para decisiones y ofrecimientos y del vocabulario de pedir y reservar, en textos, audios o imágenes auténticas adaptadas al nivel, (mediante ejercicios interactivos H5P autocorregibles «Listening to a short order and identifying details»), para verificar la comprensión del insumo antes de producir, [con al menos 65 % de aciertos].</t>
        </is>
      </c>
      <c r="O10" s="21" t="inlineStr">
        <is>
          <t>≥ 65 % de aciertos</t>
        </is>
      </c>
      <c r="P10" s="9" t="n"/>
      <c r="Q10" s="23">
        <f>IF(P10="","",H10*P10/100)</f>
        <v/>
      </c>
    </row>
    <row r="11" ht="92" customHeight="1">
      <c r="A11" s="20" t="inlineStr">
        <is>
          <t>IN103-A07</t>
        </is>
      </c>
      <c r="B11" s="21" t="inlineStr">
        <is>
          <t>A1.3·INT·IO.05·L02</t>
        </is>
      </c>
      <c r="C11" s="21" t="inlineStr">
        <is>
          <t>Unidad I · Del menú a la dieta balanceada</t>
        </is>
      </c>
      <c r="D11" s="21" t="inlineStr">
        <is>
          <t>L2 · Ordering Food and Booking a Table</t>
        </is>
      </c>
      <c r="E11" s="21" t="n">
        <v>7</v>
      </c>
      <c r="F11" s="21" t="inlineStr">
        <is>
          <t>Ordering a meal or booking a table: role-play or online order</t>
        </is>
      </c>
      <c r="G11" s="21" t="inlineStr">
        <is>
          <t>Tarea</t>
        </is>
      </c>
      <c r="H11" s="21" t="n">
        <v>3</v>
      </c>
      <c r="I11" s="21" t="inlineStr">
        <is>
          <t>C3 · Interacción oral, escrita y en línea</t>
        </is>
      </c>
      <c r="J11" s="21" t="inlineStr">
        <is>
          <t>IO.05</t>
        </is>
      </c>
      <c r="K11" s="21" t="inlineStr">
        <is>
          <t>Obtener bienes y servicios</t>
        </is>
      </c>
      <c r="L11" s="21" t="inlineStr">
        <is>
          <t>IL.02 · SL.01</t>
        </is>
      </c>
      <c r="M11" s="21" t="inlineStr">
        <is>
          <t>Interacción oral y escrita (en línea)</t>
        </is>
      </c>
      <c r="N11" s="21" t="inlineStr">
        <is>
          <t>Produce «Ordering a meal or booking a table: role-play or online order», empleando would like + infinitivo; will para decisiones y ofrecimientos, en una situación vinculada con su carrera (organizar una comida con amigos, familia o colegas: reservar la mesa y pedir en persona o en línea), (mediante un modelo guiado, la Ficha de fuente y el apoyo opcional de SofIA con el nivel de IA declarado y evidencia de proceso), para resolver un pedido y una reservación con cortesía, [con datos ficticios, fórmulas corteses correctas y un pedido y una reservación completos; logro ≥ 65/100 en la rúbrica de 4 criterios].</t>
        </is>
      </c>
      <c r="O11" s="21" t="inlineStr">
        <is>
          <t>Rúbrica ≥ 65/100 (13/20 puntos)</t>
        </is>
      </c>
      <c r="P11" s="9" t="n"/>
      <c r="Q11" s="23">
        <f>IF(P11="","",H11*P11/100)</f>
        <v/>
      </c>
    </row>
    <row r="12" ht="92" customHeight="1">
      <c r="A12" s="20" t="inlineStr">
        <is>
          <t>IN103-A08</t>
        </is>
      </c>
      <c r="B12" s="21" t="inlineStr">
        <is>
          <t>A1.3·LIN·LG.03·L02</t>
        </is>
      </c>
      <c r="C12" s="21" t="inlineStr">
        <is>
          <t>Unidad I · Del menú a la dieta balanceada</t>
        </is>
      </c>
      <c r="D12" s="21" t="inlineStr">
        <is>
          <t>L2 · Ordering Food and Booking a Table</t>
        </is>
      </c>
      <c r="E12" s="21" t="n">
        <v>8</v>
      </c>
      <c r="F12" s="21" t="inlineStr">
        <is>
          <t>Would like, could and will for decisions check</t>
        </is>
      </c>
      <c r="G12" s="21" t="inlineStr">
        <is>
          <t>Quiz</t>
        </is>
      </c>
      <c r="H12" s="21" t="n">
        <v>2</v>
      </c>
      <c r="I12" s="21" t="inlineStr">
        <is>
          <t>C5 · Competencia lingüística (gramática, léxico, fonología)</t>
        </is>
      </c>
      <c r="J12" s="21" t="inlineStr">
        <is>
          <t>LG.03</t>
        </is>
      </c>
      <c r="K12" s="21" t="inlineStr">
        <is>
          <t>Corrección gramatical</t>
        </is>
      </c>
      <c r="L12" s="21" t="inlineStr">
        <is>
          <t>LG.02 · CO.04</t>
        </is>
      </c>
      <c r="M12" s="21" t="inlineStr">
        <is>
          <t>Interacción oral y escrita (en línea)</t>
        </is>
      </c>
      <c r="N12" s="21" t="inlineStr">
        <is>
          <t>Demuestra el dominio de would like + infinitivo; will para decisiones y ofrecimientos y del vocabulario de pedir y reservar, en la evaluación formativa semanal del curso, (mediante un quiz autocorregible de opción múltiple en el UNAH Virtual Campus, 2 intentos, promedio), para verificar el logro de la competencia de la lección antes de avanzar, [con al menos 65 % de aciertos].</t>
        </is>
      </c>
      <c r="O12" s="21" t="inlineStr">
        <is>
          <t>≥ 65 % de aciertos</t>
        </is>
      </c>
      <c r="P12" s="9" t="n"/>
      <c r="Q12" s="23">
        <f>IF(P12="","",H12*P12/100)</f>
        <v/>
      </c>
    </row>
    <row r="13" ht="92" customHeight="1">
      <c r="A13" s="20" t="inlineStr">
        <is>
          <t>IN103-A09</t>
        </is>
      </c>
      <c r="B13" s="21" t="inlineStr">
        <is>
          <t>A1.3·INT·IL.01·L03</t>
        </is>
      </c>
      <c r="C13" s="21" t="inlineStr">
        <is>
          <t>Unidad I · Del menú a la dieta balanceada</t>
        </is>
      </c>
      <c r="D13" s="21" t="inlineStr">
        <is>
          <t>L3 · Typical Recipes and Dishes</t>
        </is>
      </c>
      <c r="E13" s="21" t="n">
        <v>9</v>
      </c>
      <c r="F13" s="21" t="inlineStr">
        <is>
          <t>Food traditions in our communities</t>
        </is>
      </c>
      <c r="G13" s="21" t="inlineStr">
        <is>
          <t>Foro</t>
        </is>
      </c>
      <c r="H13" s="21" t="n">
        <v>2</v>
      </c>
      <c r="I13" s="21" t="inlineStr">
        <is>
          <t>C3 · Interacción oral, escrita y en línea</t>
        </is>
      </c>
      <c r="J13" s="21" t="inlineStr">
        <is>
          <t>IL.01</t>
        </is>
      </c>
      <c r="K13" s="21" t="inlineStr">
        <is>
          <t>Conversación y debate en línea</t>
        </is>
      </c>
      <c r="L13" s="21" t="inlineStr">
        <is>
          <t>IE.01 · SL.01</t>
        </is>
      </c>
      <c r="M13" s="21" t="inlineStr">
        <is>
          <t>Producción oral · mediación</t>
        </is>
      </c>
      <c r="N13" s="21" t="inlineStr">
        <is>
          <t>Interactúa e intercambia ideas y experiencias sobre «Food traditions in our communities», en el entorno virtual del curso, con proyección hacia su carrera, (mediante una publicación propia y al menos una respuesta genuina a un compañero en el foro del UNAH Virtual Campus), para activar sus conocimientos previos y construir comunidad en torno a recetas típicas y platos representativos, [con vocabulario pertinente, frases del nivel y participación respetuosa; logro ≥ 65/100 en la rúbrica].</t>
        </is>
      </c>
      <c r="O13" s="21" t="inlineStr">
        <is>
          <t>Rúbrica ≥ 65/100 (nivel 3 «Bueno» o 4)</t>
        </is>
      </c>
      <c r="P13" s="9" t="n"/>
      <c r="Q13" s="23">
        <f>IF(P13="","",H13*P13/100)</f>
        <v/>
      </c>
    </row>
    <row r="14" ht="92" customHeight="1">
      <c r="A14" s="20" t="inlineStr">
        <is>
          <t>IN103-A10</t>
        </is>
      </c>
      <c r="B14" s="21" t="inlineStr">
        <is>
          <t>A1.3·REC·CE.04·L03</t>
        </is>
      </c>
      <c r="C14" s="21" t="inlineStr">
        <is>
          <t>Unidad I · Del menú a la dieta balanceada</t>
        </is>
      </c>
      <c r="D14" s="21" t="inlineStr">
        <is>
          <t>L3 · Typical Recipes and Dishes</t>
        </is>
      </c>
      <c r="E14" s="21" t="n">
        <v>10</v>
      </c>
      <c r="F14" s="21" t="inlineStr">
        <is>
          <t>Reading a short recipe</t>
        </is>
      </c>
      <c r="G14" s="21" t="inlineStr">
        <is>
          <t>H5P</t>
        </is>
      </c>
      <c r="H14" s="21" t="n">
        <v>1</v>
      </c>
      <c r="I14" s="21" t="inlineStr">
        <is>
          <t>C1 · Comprensión (recepción)</t>
        </is>
      </c>
      <c r="J14" s="21" t="inlineStr">
        <is>
          <t>CE.04</t>
        </is>
      </c>
      <c r="K14" s="21" t="inlineStr">
        <is>
          <t>Leer instrucciones</t>
        </is>
      </c>
      <c r="L14" s="21" t="inlineStr">
        <is>
          <t>LG.02 · LG.03</t>
        </is>
      </c>
      <c r="M14" s="21" t="inlineStr">
        <is>
          <t>Producción oral · mediación</t>
        </is>
      </c>
      <c r="N14" s="21" t="inlineStr">
        <is>
          <t>Reconoce y verifica su comprensión de few / little sin a; imperativo para instrucciones y del vocabulario de ingredientes, verbos de cocina y medidas, en textos, audios o imágenes auténticas adaptadas al nivel, (mediante ejercicios interactivos H5P autocorregibles «Reading a short recipe»), para verificar la comprensión del insumo antes de producir, [con al menos 65 % de aciertos].</t>
        </is>
      </c>
      <c r="O14" s="21" t="inlineStr">
        <is>
          <t>≥ 65 % de aciertos</t>
        </is>
      </c>
      <c r="P14" s="9" t="n"/>
      <c r="Q14" s="23">
        <f>IF(P14="","",H14*P14/100)</f>
        <v/>
      </c>
    </row>
    <row r="15" ht="92" customHeight="1">
      <c r="A15" s="20" t="inlineStr">
        <is>
          <t>IN103-A11</t>
        </is>
      </c>
      <c r="B15" s="21" t="inlineStr">
        <is>
          <t>A1.3·PRO·EO.02·L03</t>
        </is>
      </c>
      <c r="C15" s="21" t="inlineStr">
        <is>
          <t>Unidad I · Del menú a la dieta balanceada</t>
        </is>
      </c>
      <c r="D15" s="21" t="inlineStr">
        <is>
          <t>L3 · Typical Recipes and Dishes</t>
        </is>
      </c>
      <c r="E15" s="21" t="n">
        <v>11</v>
      </c>
      <c r="F15" s="21" t="inlineStr">
        <is>
          <t>My Recipe: cooking video</t>
        </is>
      </c>
      <c r="G15" s="21" t="inlineStr">
        <is>
          <t>Tarea integradora (video)</t>
        </is>
      </c>
      <c r="H15" s="21" t="n">
        <v>6</v>
      </c>
      <c r="I15" s="21" t="inlineStr">
        <is>
          <t>C2 · Producción oral y escrita</t>
        </is>
      </c>
      <c r="J15" s="21" t="inlineStr">
        <is>
          <t>EO.02</t>
        </is>
      </c>
      <c r="K15" s="21" t="inlineStr">
        <is>
          <t>Monólogo sostenido: dar información</t>
        </is>
      </c>
      <c r="L15" s="21" t="inlineStr">
        <is>
          <t>MT.01 · PL.01 · PR.02</t>
        </is>
      </c>
      <c r="M15" s="21" t="inlineStr">
        <is>
          <t>Producción oral · mediación</t>
        </is>
      </c>
      <c r="N15" s="21" t="inlineStr">
        <is>
          <t>Integra y demuestra las competencias de la unidad en «My Recipe: cooking video», en una situación simulada en la que debe presentar en video un plato típico hondureño a un público extranjero, explicando ingredientes y pasos, (mediante un video breve con guion propio, ensayado con los asistentes SofIA y grabado sin leer de corrido), para compartir su cultura gastronómica con instrucciones claras, [con pasos ordenados y conectores, imperativos correctos y explicación comprensible de los ingredientes locales; eficacia comunicativa, adecuación sociocultural y pronunciación inteligible; logro ≥ 65/100 en la rúbrica].</t>
        </is>
      </c>
      <c r="O15" s="21" t="inlineStr">
        <is>
          <t>Rúbrica ≥ 65/100 (13/20 puntos)</t>
        </is>
      </c>
      <c r="P15" s="9" t="n"/>
      <c r="Q15" s="23">
        <f>IF(P15="","",H15*P15/100)</f>
        <v/>
      </c>
    </row>
    <row r="16" ht="92" customHeight="1">
      <c r="A16" s="20" t="inlineStr">
        <is>
          <t>IN103-A12</t>
        </is>
      </c>
      <c r="B16" s="21" t="inlineStr">
        <is>
          <t>A1.3·INT·IL.01·L04</t>
        </is>
      </c>
      <c r="C16" s="21" t="inlineStr">
        <is>
          <t>Unidad II · Cuidar la salud y el bienestar personal</t>
        </is>
      </c>
      <c r="D16" s="21" t="inlineStr">
        <is>
          <t>L4 · Making a Medical Appointment</t>
        </is>
      </c>
      <c r="E16" s="21" t="n">
        <v>12</v>
      </c>
      <c r="F16" s="21" t="inlineStr">
        <is>
          <t>How can I make an appointment here and abroad?</t>
        </is>
      </c>
      <c r="G16" s="21" t="inlineStr">
        <is>
          <t>Foro</t>
        </is>
      </c>
      <c r="H16" s="21" t="n">
        <v>2</v>
      </c>
      <c r="I16" s="21" t="inlineStr">
        <is>
          <t>C3 · Interacción oral, escrita y en línea</t>
        </is>
      </c>
      <c r="J16" s="21" t="inlineStr">
        <is>
          <t>IL.01</t>
        </is>
      </c>
      <c r="K16" s="21" t="inlineStr">
        <is>
          <t>Conversación y debate en línea</t>
        </is>
      </c>
      <c r="L16" s="21" t="inlineStr">
        <is>
          <t>IE.01 · SL.01</t>
        </is>
      </c>
      <c r="M16" s="21" t="inlineStr">
        <is>
          <t>Interacción oral y escrita</t>
        </is>
      </c>
      <c r="N16" s="21" t="inlineStr">
        <is>
          <t>Interactúa e intercambia ideas y experiencias sobre «How can I make an appointment here and abroad?», en el entorno virtual del curso, con proyección hacia su carrera, (mediante una publicación propia y al menos una respuesta genuina a un compañero en el foro del UNAH Virtual Campus), para activar sus conocimientos previos y construir comunidad en torno a pedir y asistir a una cita médica, [con vocabulario pertinente, frases del nivel y participación respetuosa; logro ≥ 65/100 en la rúbrica].</t>
        </is>
      </c>
      <c r="O16" s="21" t="inlineStr">
        <is>
          <t>Rúbrica ≥ 65/100 (nivel 3 «Bueno» o 4)</t>
        </is>
      </c>
      <c r="P16" s="9" t="n"/>
      <c r="Q16" s="23">
        <f>IF(P16="","",H16*P16/100)</f>
        <v/>
      </c>
    </row>
    <row r="17" ht="92" customHeight="1">
      <c r="A17" s="20" t="inlineStr">
        <is>
          <t>IN103-A13</t>
        </is>
      </c>
      <c r="B17" s="21" t="inlineStr">
        <is>
          <t>A1.3·REC·CE.02·L04</t>
        </is>
      </c>
      <c r="C17" s="21" t="inlineStr">
        <is>
          <t>Unidad II · Cuidar la salud y el bienestar personal</t>
        </is>
      </c>
      <c r="D17" s="21" t="inlineStr">
        <is>
          <t>L4 · Making a Medical Appointment</t>
        </is>
      </c>
      <c r="E17" s="21" t="n">
        <v>13</v>
      </c>
      <c r="F17" s="21" t="inlineStr">
        <is>
          <t>Understanding appointment schedules</t>
        </is>
      </c>
      <c r="G17" s="21" t="inlineStr">
        <is>
          <t>H5P</t>
        </is>
      </c>
      <c r="H17" s="21" t="n">
        <v>1</v>
      </c>
      <c r="I17" s="21" t="inlineStr">
        <is>
          <t>C1 · Comprensión (recepción)</t>
        </is>
      </c>
      <c r="J17" s="21" t="inlineStr">
        <is>
          <t>CE.02</t>
        </is>
      </c>
      <c r="K17" s="21" t="inlineStr">
        <is>
          <t>Leer para orientarse</t>
        </is>
      </c>
      <c r="L17" s="21" t="inlineStr">
        <is>
          <t>LG.02 · LG.03</t>
        </is>
      </c>
      <c r="M17" s="21" t="inlineStr">
        <is>
          <t>Interacción oral y escrita</t>
        </is>
      </c>
      <c r="N17" s="21" t="inlineStr">
        <is>
          <t>Reconoce y verifica su comprensión de need to / needn't; Do I need to…? y del vocabulario de citas y centros de salud, en textos, audios o imágenes auténticas adaptadas al nivel, (mediante ejercicios interactivos H5P autocorregibles «Understanding appointment schedules»), para verificar la comprensión del insumo antes de producir, [con al menos 65 % de aciertos].</t>
        </is>
      </c>
      <c r="O17" s="21" t="inlineStr">
        <is>
          <t>≥ 65 % de aciertos</t>
        </is>
      </c>
      <c r="P17" s="9" t="n"/>
      <c r="Q17" s="23">
        <f>IF(P17="","",H17*P17/100)</f>
        <v/>
      </c>
    </row>
    <row r="18" ht="92" customHeight="1">
      <c r="A18" s="20" t="inlineStr">
        <is>
          <t>IN103-A14</t>
        </is>
      </c>
      <c r="B18" s="21" t="inlineStr">
        <is>
          <t>A1.3·INT·IO.06·L04</t>
        </is>
      </c>
      <c r="C18" s="21" t="inlineStr">
        <is>
          <t>Unidad II · Cuidar la salud y el bienestar personal</t>
        </is>
      </c>
      <c r="D18" s="21" t="inlineStr">
        <is>
          <t>L4 · Making a Medical Appointment</t>
        </is>
      </c>
      <c r="E18" s="21" t="n">
        <v>14</v>
      </c>
      <c r="F18" s="21" t="inlineStr">
        <is>
          <t>Booking a simulated medical appointment: call or email</t>
        </is>
      </c>
      <c r="G18" s="21" t="inlineStr">
        <is>
          <t>Tarea</t>
        </is>
      </c>
      <c r="H18" s="21" t="n">
        <v>3</v>
      </c>
      <c r="I18" s="21" t="inlineStr">
        <is>
          <t>C3 · Interacción oral, escrita y en línea</t>
        </is>
      </c>
      <c r="J18" s="21" t="inlineStr">
        <is>
          <t>IO.06</t>
        </is>
      </c>
      <c r="K18" s="21" t="inlineStr">
        <is>
          <t>Intercambiar información</t>
        </is>
      </c>
      <c r="L18" s="21" t="inlineStr">
        <is>
          <t>IE.01 · SL.01</t>
        </is>
      </c>
      <c r="M18" s="21" t="inlineStr">
        <is>
          <t>Interacción oral y escrita</t>
        </is>
      </c>
      <c r="N18" s="21" t="inlineStr">
        <is>
          <t>Produce «Booking a simulated medical appointment: call or email», empleando need to / needn't; Do I need to…?, en una situación vinculada con su carrera (pedir por teléfono o por correo una cita médica simulada y confirmar fecha y hora), (mediante un modelo guiado, la Ficha de fuente y el apoyo opcional de SofIA con el nivel de IA declarado y evidencia de proceso), para obtener una cita de salud y llegar preparado, [con fecha y hora confirmadas, peticiones corteses y datos ficticios; logro ≥ 65/100 en la rúbrica de 4 criterios].</t>
        </is>
      </c>
      <c r="O18" s="21" t="inlineStr">
        <is>
          <t>Rúbrica ≥ 65/100 (13/20 puntos)</t>
        </is>
      </c>
      <c r="P18" s="9" t="n"/>
      <c r="Q18" s="23">
        <f>IF(P18="","",H18*P18/100)</f>
        <v/>
      </c>
    </row>
    <row r="19" ht="92" customHeight="1">
      <c r="A19" s="20" t="inlineStr">
        <is>
          <t>IN103-A15</t>
        </is>
      </c>
      <c r="B19" s="21" t="inlineStr">
        <is>
          <t>A1.3·LIN·LG.03·L04</t>
        </is>
      </c>
      <c r="C19" s="21" t="inlineStr">
        <is>
          <t>Unidad II · Cuidar la salud y el bienestar personal</t>
        </is>
      </c>
      <c r="D19" s="21" t="inlineStr">
        <is>
          <t>L4 · Making a Medical Appointment</t>
        </is>
      </c>
      <c r="E19" s="21" t="n">
        <v>15</v>
      </c>
      <c r="F19" s="21" t="inlineStr">
        <is>
          <t>Appointments, dates and need to check</t>
        </is>
      </c>
      <c r="G19" s="21" t="inlineStr">
        <is>
          <t>Quiz</t>
        </is>
      </c>
      <c r="H19" s="21" t="n">
        <v>2</v>
      </c>
      <c r="I19" s="21" t="inlineStr">
        <is>
          <t>C5 · Competencia lingüística (gramática, léxico, fonología)</t>
        </is>
      </c>
      <c r="J19" s="21" t="inlineStr">
        <is>
          <t>LG.03</t>
        </is>
      </c>
      <c r="K19" s="21" t="inlineStr">
        <is>
          <t>Corrección gramatical</t>
        </is>
      </c>
      <c r="L19" s="21" t="inlineStr">
        <is>
          <t>LG.02 · CE.02</t>
        </is>
      </c>
      <c r="M19" s="21" t="inlineStr">
        <is>
          <t>Interacción oral y escrita</t>
        </is>
      </c>
      <c r="N19" s="21" t="inlineStr">
        <is>
          <t>Demuestra el dominio de need to / needn't; Do I need to…? y del vocabulario de citas y centros de salud, en la evaluación formativa semanal del curso, (mediante un quiz autocorregible de opción múltiple en el UNAH Virtual Campus, 2 intentos, promedio), para verificar el logro de la competencia de la lección antes de avanzar, [con al menos 65 % de aciertos].</t>
        </is>
      </c>
      <c r="O19" s="21" t="inlineStr">
        <is>
          <t>≥ 65 % de aciertos</t>
        </is>
      </c>
      <c r="P19" s="9" t="n"/>
      <c r="Q19" s="23">
        <f>IF(P19="","",H19*P19/100)</f>
        <v/>
      </c>
    </row>
    <row r="20" ht="92" customHeight="1">
      <c r="A20" s="20" t="inlineStr">
        <is>
          <t>IN103-A16</t>
        </is>
      </c>
      <c r="B20" s="21" t="inlineStr">
        <is>
          <t>A1.3·INT·IL.01·L05</t>
        </is>
      </c>
      <c r="C20" s="21" t="inlineStr">
        <is>
          <t>Unidad II · Cuidar la salud y el bienestar personal</t>
        </is>
      </c>
      <c r="D20" s="21" t="inlineStr">
        <is>
          <t>L5 · Describing Health Problems</t>
        </is>
      </c>
      <c r="E20" s="21" t="n">
        <v>16</v>
      </c>
      <c r="F20" s="21" t="inlineStr">
        <is>
          <t>How are you feeling? Staying healthy at the university</t>
        </is>
      </c>
      <c r="G20" s="21" t="inlineStr">
        <is>
          <t>Foro</t>
        </is>
      </c>
      <c r="H20" s="21" t="n">
        <v>2</v>
      </c>
      <c r="I20" s="21" t="inlineStr">
        <is>
          <t>C3 · Interacción oral, escrita y en línea</t>
        </is>
      </c>
      <c r="J20" s="21" t="inlineStr">
        <is>
          <t>IL.01</t>
        </is>
      </c>
      <c r="K20" s="21" t="inlineStr">
        <is>
          <t>Conversación y debate en línea</t>
        </is>
      </c>
      <c r="L20" s="21" t="inlineStr">
        <is>
          <t>IE.01 · SL.01</t>
        </is>
      </c>
      <c r="M20" s="21" t="inlineStr">
        <is>
          <t>Interacción oral</t>
        </is>
      </c>
      <c r="N20" s="21" t="inlineStr">
        <is>
          <t>Interactúa e intercambia ideas y experiencias sobre «How are you feeling? Staying healthy at the university», en el entorno virtual del curso, con proyección hacia su carrera, (mediante una publicación propia y al menos una respuesta genuina a un compañero en el foro del UNAH Virtual Campus), para activar sus conocimientos previos y construir comunidad en torno a malestares, síntomas y enfermedades comunes, [con vocabulario pertinente, frases del nivel y participación respetuosa; logro ≥ 65/100 en la rúbrica].</t>
        </is>
      </c>
      <c r="O20" s="21" t="inlineStr">
        <is>
          <t>Rúbrica ≥ 65/100 (nivel 3 «Bueno» o 4)</t>
        </is>
      </c>
      <c r="P20" s="9" t="n"/>
      <c r="Q20" s="23">
        <f>IF(P20="","",H20*P20/100)</f>
        <v/>
      </c>
    </row>
    <row r="21" ht="92" customHeight="1">
      <c r="A21" s="20" t="inlineStr">
        <is>
          <t>IN103-A17</t>
        </is>
      </c>
      <c r="B21" s="21" t="inlineStr">
        <is>
          <t>A1.3·REC·CO.01·L05</t>
        </is>
      </c>
      <c r="C21" s="21" t="inlineStr">
        <is>
          <t>Unidad II · Cuidar la salud y el bienestar personal</t>
        </is>
      </c>
      <c r="D21" s="21" t="inlineStr">
        <is>
          <t>L5 · Describing Health Problems</t>
        </is>
      </c>
      <c r="E21" s="21" t="n">
        <v>17</v>
      </c>
      <c r="F21" s="21" t="inlineStr">
        <is>
          <t>Identifying common symptoms in short dialogues</t>
        </is>
      </c>
      <c r="G21" s="21" t="inlineStr">
        <is>
          <t>H5P</t>
        </is>
      </c>
      <c r="H21" s="21" t="n">
        <v>1</v>
      </c>
      <c r="I21" s="21" t="inlineStr">
        <is>
          <t>C1 · Comprensión (recepción)</t>
        </is>
      </c>
      <c r="J21" s="21" t="inlineStr">
        <is>
          <t>CO.01</t>
        </is>
      </c>
      <c r="K21" s="21" t="inlineStr">
        <is>
          <t>Comprender conversaciones entre otras personas</t>
        </is>
      </c>
      <c r="L21" s="21" t="inlineStr">
        <is>
          <t>LG.02 · LG.03</t>
        </is>
      </c>
      <c r="M21" s="21" t="inlineStr">
        <is>
          <t>Interacción oral</t>
        </is>
      </c>
      <c r="N21" s="21" t="inlineStr">
        <is>
          <t>Reconoce y verifica su comprensión de have + síntoma (I have a headache); my … hurts; What's the matter? How do you feel? y del vocabulario de cuerpo, síntomas y enfermedades, en textos, audios o imágenes auténticas adaptadas al nivel, (mediante ejercicios interactivos H5P autocorregibles «Identifying common symptoms in short dialogues»), para verificar la comprensión del insumo antes de producir, [con al menos 65 % de aciertos].</t>
        </is>
      </c>
      <c r="O21" s="21" t="inlineStr">
        <is>
          <t>≥ 65 % de aciertos</t>
        </is>
      </c>
      <c r="P21" s="9" t="n"/>
      <c r="Q21" s="23">
        <f>IF(P21="","",H21*P21/100)</f>
        <v/>
      </c>
    </row>
    <row r="22" ht="92" customHeight="1">
      <c r="A22" s="20" t="inlineStr">
        <is>
          <t>IN103-A18</t>
        </is>
      </c>
      <c r="B22" s="21" t="inlineStr">
        <is>
          <t>A1.3·INT·IO.06·L05</t>
        </is>
      </c>
      <c r="C22" s="21" t="inlineStr">
        <is>
          <t>Unidad II · Cuidar la salud y el bienestar personal</t>
        </is>
      </c>
      <c r="D22" s="21" t="inlineStr">
        <is>
          <t>L5 · Describing Health Problems</t>
        </is>
      </c>
      <c r="E22" s="21" t="n">
        <v>18</v>
      </c>
      <c r="F22" s="21" t="inlineStr">
        <is>
          <t>Describing symptoms in a simulated consultation</t>
        </is>
      </c>
      <c r="G22" s="21" t="inlineStr">
        <is>
          <t>Tarea</t>
        </is>
      </c>
      <c r="H22" s="21" t="n">
        <v>3</v>
      </c>
      <c r="I22" s="21" t="inlineStr">
        <is>
          <t>C3 · Interacción oral, escrita y en línea</t>
        </is>
      </c>
      <c r="J22" s="21" t="inlineStr">
        <is>
          <t>IO.06</t>
        </is>
      </c>
      <c r="K22" s="21" t="inlineStr">
        <is>
          <t>Intercambiar información</t>
        </is>
      </c>
      <c r="L22" s="21" t="inlineStr">
        <is>
          <t>IO.02 · LG.03</t>
        </is>
      </c>
      <c r="M22" s="21" t="inlineStr">
        <is>
          <t>Interacción oral</t>
        </is>
      </c>
      <c r="N22" s="21" t="inlineStr">
        <is>
          <t>Produce «Describing symptoms in a simulated consultation», empleando have + síntoma (I have a headache); my … hurts; What's the matter? How do you feel?, en una situación vinculada con su carrera (describir síntomas en una consulta simulada y dar consejos sencillos de prevención), (mediante un modelo guiado, la Ficha de fuente y el apoyo opcional de SofIA con el nivel de IA declarado y evidencia de proceso), para explicar un malestar y cuidar la salud propia y de otros, [con síntomas bien descritos, consejos con should y condicional cero correctos, en un caso ficticio; logro ≥ 65/100 en la rúbrica de 4 criterios].</t>
        </is>
      </c>
      <c r="O22" s="21" t="inlineStr">
        <is>
          <t>Rúbrica ≥ 65/100 (13/20 puntos)</t>
        </is>
      </c>
      <c r="P22" s="9" t="n"/>
      <c r="Q22" s="23">
        <f>IF(P22="","",H22*P22/100)</f>
        <v/>
      </c>
    </row>
    <row r="23" ht="92" customHeight="1">
      <c r="A23" s="20" t="inlineStr">
        <is>
          <t>IN103-A19</t>
        </is>
      </c>
      <c r="B23" s="21" t="inlineStr">
        <is>
          <t>A1.3·LIN·LG.03·L05</t>
        </is>
      </c>
      <c r="C23" s="21" t="inlineStr">
        <is>
          <t>Unidad II · Cuidar la salud y el bienestar personal</t>
        </is>
      </c>
      <c r="D23" s="21" t="inlineStr">
        <is>
          <t>L5 · Describing Health Problems</t>
        </is>
      </c>
      <c r="E23" s="21" t="n">
        <v>19</v>
      </c>
      <c r="F23" s="21" t="inlineStr">
        <is>
          <t>Symptoms, should and zero conditional check</t>
        </is>
      </c>
      <c r="G23" s="21" t="inlineStr">
        <is>
          <t>Quiz</t>
        </is>
      </c>
      <c r="H23" s="21" t="n">
        <v>2</v>
      </c>
      <c r="I23" s="21" t="inlineStr">
        <is>
          <t>C5 · Competencia lingüística (gramática, léxico, fonología)</t>
        </is>
      </c>
      <c r="J23" s="21" t="inlineStr">
        <is>
          <t>LG.03</t>
        </is>
      </c>
      <c r="K23" s="21" t="inlineStr">
        <is>
          <t>Corrección gramatical</t>
        </is>
      </c>
      <c r="L23" s="21" t="inlineStr">
        <is>
          <t>LG.02 · CO.01</t>
        </is>
      </c>
      <c r="M23" s="21" t="inlineStr">
        <is>
          <t>Interacción oral</t>
        </is>
      </c>
      <c r="N23" s="21" t="inlineStr">
        <is>
          <t>Demuestra el dominio de have + síntoma (I have a headache); my … hurts; What's the matter? How do you feel? y del vocabulario de cuerpo, síntomas y enfermedades, en la evaluación formativa semanal del curso, (mediante un quiz autocorregible de opción múltiple en el UNAH Virtual Campus, 2 intentos, promedio), para verificar el logro de la competencia de la lección antes de avanzar, [con al menos 65 % de aciertos].</t>
        </is>
      </c>
      <c r="O23" s="21" t="inlineStr">
        <is>
          <t>≥ 65 % de aciertos</t>
        </is>
      </c>
      <c r="P23" s="9" t="n"/>
      <c r="Q23" s="23">
        <f>IF(P23="","",H23*P23/100)</f>
        <v/>
      </c>
    </row>
    <row r="24" ht="92" customHeight="1">
      <c r="A24" s="20" t="inlineStr">
        <is>
          <t>IN103-A20</t>
        </is>
      </c>
      <c r="B24" s="21" t="inlineStr">
        <is>
          <t>A1.3·INT·IL.01·L06</t>
        </is>
      </c>
      <c r="C24" s="21" t="inlineStr">
        <is>
          <t>Unidad II · Cuidar la salud y el bienestar personal</t>
        </is>
      </c>
      <c r="D24" s="21" t="inlineStr">
        <is>
          <t>L6 · Medical Instructions and Treatments</t>
        </is>
      </c>
      <c r="E24" s="21" t="n">
        <v>20</v>
      </c>
      <c r="F24" s="21" t="inlineStr">
        <is>
          <t>Understanding simple medical instructions</t>
        </is>
      </c>
      <c r="G24" s="21" t="inlineStr">
        <is>
          <t>Foro</t>
        </is>
      </c>
      <c r="H24" s="21" t="n">
        <v>2</v>
      </c>
      <c r="I24" s="21" t="inlineStr">
        <is>
          <t>C3 · Interacción oral, escrita y en línea</t>
        </is>
      </c>
      <c r="J24" s="21" t="inlineStr">
        <is>
          <t>IL.01</t>
        </is>
      </c>
      <c r="K24" s="21" t="inlineStr">
        <is>
          <t>Conversación y debate en línea</t>
        </is>
      </c>
      <c r="L24" s="21" t="inlineStr">
        <is>
          <t>IE.01 · SL.01</t>
        </is>
      </c>
      <c r="M24" s="21" t="inlineStr">
        <is>
          <t>Mediación · interacción oral</t>
        </is>
      </c>
      <c r="N24" s="21" t="inlineStr">
        <is>
          <t>Interactúa e intercambia ideas y experiencias sobre «Understanding simple medical instructions», en el entorno virtual del curso, con proyección hacia su carrera, (mediante una publicación propia y al menos una respuesta genuina a un compañero en el foro del UNAH Virtual Campus), para activar sus conocimientos previos y construir comunidad en torno a las recetas médicas y el tratamiento, [con vocabulario pertinente, frases del nivel y participación respetuosa; logro ≥ 65/100 en la rúbrica].</t>
        </is>
      </c>
      <c r="O24" s="21" t="inlineStr">
        <is>
          <t>Rúbrica ≥ 65/100 (nivel 3 «Bueno» o 4)</t>
        </is>
      </c>
      <c r="P24" s="9" t="n"/>
      <c r="Q24" s="23">
        <f>IF(P24="","",H24*P24/100)</f>
        <v/>
      </c>
    </row>
    <row r="25" ht="92" customHeight="1">
      <c r="A25" s="20" t="inlineStr">
        <is>
          <t>IN103-A21</t>
        </is>
      </c>
      <c r="B25" s="21" t="inlineStr">
        <is>
          <t>A1.3·REC·CE.04·L06</t>
        </is>
      </c>
      <c r="C25" s="21" t="inlineStr">
        <is>
          <t>Unidad II · Cuidar la salud y el bienestar personal</t>
        </is>
      </c>
      <c r="D25" s="21" t="inlineStr">
        <is>
          <t>L6 · Medical Instructions and Treatments</t>
        </is>
      </c>
      <c r="E25" s="21" t="n">
        <v>21</v>
      </c>
      <c r="F25" s="21" t="inlineStr">
        <is>
          <t>Reading fictional medication labels</t>
        </is>
      </c>
      <c r="G25" s="21" t="inlineStr">
        <is>
          <t>H5P</t>
        </is>
      </c>
      <c r="H25" s="21" t="n">
        <v>1</v>
      </c>
      <c r="I25" s="21" t="inlineStr">
        <is>
          <t>C1 · Comprensión (recepción)</t>
        </is>
      </c>
      <c r="J25" s="21" t="inlineStr">
        <is>
          <t>CE.04</t>
        </is>
      </c>
      <c r="K25" s="21" t="inlineStr">
        <is>
          <t>Leer instrucciones</t>
        </is>
      </c>
      <c r="L25" s="21" t="inlineStr">
        <is>
          <t>LG.02 · LG.03</t>
        </is>
      </c>
      <c r="M25" s="21" t="inlineStr">
        <is>
          <t>Mediación · interacción oral</t>
        </is>
      </c>
      <c r="N25" s="21" t="inlineStr">
        <is>
          <t>Reconoce y verifica su comprensión de must / mustn't; frecuencia en tratamientos y del vocabulario de tratamiento y farmacia, en textos, audios o imágenes auténticas adaptadas al nivel, (mediante ejercicios interactivos H5P autocorregibles «Reading fictional medication labels»), para verificar la comprensión del insumo antes de producir, [con al menos 65 % de aciertos].</t>
        </is>
      </c>
      <c r="O25" s="21" t="inlineStr">
        <is>
          <t>≥ 65 % de aciertos</t>
        </is>
      </c>
      <c r="P25" s="9" t="n"/>
      <c r="Q25" s="23">
        <f>IF(P25="","",H25*P25/100)</f>
        <v/>
      </c>
    </row>
    <row r="26" ht="92" customHeight="1">
      <c r="A26" s="20" t="inlineStr">
        <is>
          <t>IN103-A22</t>
        </is>
      </c>
      <c r="B26" s="21" t="inlineStr">
        <is>
          <t>A1.3·MED·MT.01·L06</t>
        </is>
      </c>
      <c r="C26" s="21" t="inlineStr">
        <is>
          <t>Unidad II · Cuidar la salud y el bienestar personal</t>
        </is>
      </c>
      <c r="D26" s="21" t="inlineStr">
        <is>
          <t>L6 · Medical Instructions and Treatments</t>
        </is>
      </c>
      <c r="E26" s="21" t="n">
        <v>22</v>
      </c>
      <c r="F26" s="21" t="inlineStr">
        <is>
          <t>At the Clinic: consultation and treatment video</t>
        </is>
      </c>
      <c r="G26" s="21" t="inlineStr">
        <is>
          <t>Tarea integradora (video)</t>
        </is>
      </c>
      <c r="H26" s="21" t="n">
        <v>6</v>
      </c>
      <c r="I26" s="21" t="inlineStr">
        <is>
          <t>C4 · Mediación y competencia plurilingüe e intercultural</t>
        </is>
      </c>
      <c r="J26" s="21" t="inlineStr">
        <is>
          <t>MT.01</t>
        </is>
      </c>
      <c r="K26" s="21" t="inlineStr">
        <is>
          <t>Transmitir información específica (oral)</t>
        </is>
      </c>
      <c r="L26" s="21" t="inlineStr">
        <is>
          <t>IO.06 · PL.03</t>
        </is>
      </c>
      <c r="M26" s="21" t="inlineStr">
        <is>
          <t>Mediación · interacción oral</t>
        </is>
      </c>
      <c r="N26" s="21" t="inlineStr">
        <is>
          <t>Integra y demuestra las competencias de la unidad en «At the Clinic: consultation and treatment video», en una situación simulada en la que debe resolver una consulta médica simulada y explicar después a un familiar cómo seguir el tratamiento, (mediante un video breve con guion propio, ensayado con los asistentes SofIA y grabado sin leer de corrido), para comprender un tratamiento y transmitirlo con claridad, [con la indicación transmitida sin errores de dosis ni frecuencia, must / mustn't bien usados y lenguaje claro para un familiar; eficacia comunicativa, adecuación sociocultural y pronunciación inteligible; logro ≥ 65/100 en la rúbrica].</t>
        </is>
      </c>
      <c r="O26" s="21" t="inlineStr">
        <is>
          <t>Rúbrica ≥ 65/100 (13/20 puntos)</t>
        </is>
      </c>
      <c r="P26" s="9" t="n"/>
      <c r="Q26" s="23">
        <f>IF(P26="","",H26*P26/100)</f>
        <v/>
      </c>
    </row>
    <row r="27" ht="92" customHeight="1">
      <c r="A27" s="20" t="inlineStr">
        <is>
          <t>IN103-A23</t>
        </is>
      </c>
      <c r="B27" s="21" t="inlineStr">
        <is>
          <t>A1.3·INT·IL.01·L07</t>
        </is>
      </c>
      <c r="C27" s="21" t="inlineStr">
        <is>
          <t>Unidad III · Experiencias y recuerdos de viaje</t>
        </is>
      </c>
      <c r="D27" s="21" t="inlineStr">
        <is>
          <t>L7 · Talking About Past Vacations</t>
        </is>
      </c>
      <c r="E27" s="21" t="n">
        <v>23</v>
      </c>
      <c r="F27" s="21" t="inlineStr">
        <is>
          <t>Where did you go? My last vacation in three photos</t>
        </is>
      </c>
      <c r="G27" s="21" t="inlineStr">
        <is>
          <t>Foro</t>
        </is>
      </c>
      <c r="H27" s="21" t="n">
        <v>2</v>
      </c>
      <c r="I27" s="21" t="inlineStr">
        <is>
          <t>C3 · Interacción oral, escrita y en línea</t>
        </is>
      </c>
      <c r="J27" s="21" t="inlineStr">
        <is>
          <t>IL.01</t>
        </is>
      </c>
      <c r="K27" s="21" t="inlineStr">
        <is>
          <t>Conversación y debate en línea</t>
        </is>
      </c>
      <c r="L27" s="21" t="inlineStr">
        <is>
          <t>IE.01 · SL.01</t>
        </is>
      </c>
      <c r="M27" s="21" t="inlineStr">
        <is>
          <t>Producción escrita y oral</t>
        </is>
      </c>
      <c r="N27" s="21" t="inlineStr">
        <is>
          <t>Interactúa e intercambia ideas y experiencias sobre «Where did you go? My last vacation in three photos», en el entorno virtual del curso, con proyección hacia su carrera, (mediante una publicación propia y al menos una respuesta genuina a un compañero en el foro del UNAH Virtual Campus), para activar sus conocimientos previos y construir comunidad en torno a hablar de viajes y vacaciones pasadas, [con vocabulario pertinente, frases del nivel y participación respetuosa; logro ≥ 65/100 en la rúbrica].</t>
        </is>
      </c>
      <c r="O27" s="21" t="inlineStr">
        <is>
          <t>Rúbrica ≥ 65/100 (nivel 3 «Bueno» o 4)</t>
        </is>
      </c>
      <c r="P27" s="9" t="n"/>
      <c r="Q27" s="23">
        <f>IF(P27="","",H27*P27/100)</f>
        <v/>
      </c>
    </row>
    <row r="28" ht="92" customHeight="1">
      <c r="A28" s="20" t="inlineStr">
        <is>
          <t>IN103-A24</t>
        </is>
      </c>
      <c r="B28" s="21" t="inlineStr">
        <is>
          <t>A1.3·REC·CE.00·L07</t>
        </is>
      </c>
      <c r="C28" s="21" t="inlineStr">
        <is>
          <t>Unidad III · Experiencias y recuerdos de viaje</t>
        </is>
      </c>
      <c r="D28" s="21" t="inlineStr">
        <is>
          <t>L7 · Talking About Past Vacations</t>
        </is>
      </c>
      <c r="E28" s="21" t="n">
        <v>24</v>
      </c>
      <c r="F28" s="21" t="inlineStr">
        <is>
          <t>Recognizing past events in travel notes</t>
        </is>
      </c>
      <c r="G28" s="21" t="inlineStr">
        <is>
          <t>H5P</t>
        </is>
      </c>
      <c r="H28" s="21" t="n">
        <v>1</v>
      </c>
      <c r="I28" s="21" t="inlineStr">
        <is>
          <t>C1 · Comprensión (recepción)</t>
        </is>
      </c>
      <c r="J28" s="21" t="inlineStr">
        <is>
          <t>CE.00</t>
        </is>
      </c>
      <c r="K28" s="21" t="inlineStr">
        <is>
          <t>Comprensión lectora general</t>
        </is>
      </c>
      <c r="L28" s="21" t="inlineStr">
        <is>
          <t>LG.02 · LG.03</t>
        </is>
      </c>
      <c r="M28" s="21" t="inlineStr">
        <is>
          <t>Producción escrita y oral</t>
        </is>
      </c>
      <c r="N28" s="21" t="inlineStr">
        <is>
          <t>Reconoce y verifica su comprensión de was / were; pasado simple de verbos regulares y del vocabulario de viajes y vacaciones, en textos, audios o imágenes auténticas adaptadas al nivel, (mediante ejercicios interactivos H5P autocorregibles «Recognizing past events in travel notes»), para verificar la comprensión del insumo antes de producir, [con al menos 65 % de aciertos].</t>
        </is>
      </c>
      <c r="O28" s="21" t="inlineStr">
        <is>
          <t>≥ 65 % de aciertos</t>
        </is>
      </c>
      <c r="P28" s="9" t="n"/>
      <c r="Q28" s="23">
        <f>IF(P28="","",H28*P28/100)</f>
        <v/>
      </c>
    </row>
    <row r="29" ht="92" customHeight="1">
      <c r="A29" s="20" t="inlineStr">
        <is>
          <t>IN103-A25</t>
        </is>
      </c>
      <c r="B29" s="21" t="inlineStr">
        <is>
          <t>A1.3·PRO·EE.00·L07</t>
        </is>
      </c>
      <c r="C29" s="21" t="inlineStr">
        <is>
          <t>Unidad III · Experiencias y recuerdos de viaje</t>
        </is>
      </c>
      <c r="D29" s="21" t="inlineStr">
        <is>
          <t>L7 · Talking About Past Vacations</t>
        </is>
      </c>
      <c r="E29" s="21" t="n">
        <v>25</v>
      </c>
      <c r="F29" s="21" t="inlineStr">
        <is>
          <t>My last trip: a short written and oral account</t>
        </is>
      </c>
      <c r="G29" s="21" t="inlineStr">
        <is>
          <t>Tarea</t>
        </is>
      </c>
      <c r="H29" s="21" t="n">
        <v>3</v>
      </c>
      <c r="I29" s="21" t="inlineStr">
        <is>
          <t>C2 · Producción oral y escrita</t>
        </is>
      </c>
      <c r="J29" s="21" t="inlineStr">
        <is>
          <t>EE.00</t>
        </is>
      </c>
      <c r="K29" s="21" t="inlineStr">
        <is>
          <t>Expresión escrita general</t>
        </is>
      </c>
      <c r="L29" s="21" t="inlineStr">
        <is>
          <t>EO.01 · LG.05</t>
        </is>
      </c>
      <c r="M29" s="21" t="inlineStr">
        <is>
          <t>Producción escrita y oral</t>
        </is>
      </c>
      <c r="N29" s="21" t="inlineStr">
        <is>
          <t>Produce «My last trip: a short written and oral account», empleando was / were; pasado simple de verbos regulares, en una situación vinculada con su carrera (contar unas vacaciones, una salida de campo o un viaje pasado con fotos), (mediante un modelo guiado, la Ficha de fuente y el apoyo opcional de SofIA con el nivel de IA declarado y evidencia de proceso), para compartir una experiencia personal con compañeros, [con un relato ordenado en el tiempo, was / were y la terminación -ed correctos y fotos propias o con licencia citada; logro ≥ 65/100 en la rúbrica de 4 criterios].</t>
        </is>
      </c>
      <c r="O29" s="21" t="inlineStr">
        <is>
          <t>Rúbrica ≥ 65/100 (13/20 puntos)</t>
        </is>
      </c>
      <c r="P29" s="9" t="n"/>
      <c r="Q29" s="23">
        <f>IF(P29="","",H29*P29/100)</f>
        <v/>
      </c>
    </row>
    <row r="30" ht="92" customHeight="1">
      <c r="A30" s="20" t="inlineStr">
        <is>
          <t>IN103-A26</t>
        </is>
      </c>
      <c r="B30" s="21" t="inlineStr">
        <is>
          <t>A1.3·LIN·LG.03·L07</t>
        </is>
      </c>
      <c r="C30" s="21" t="inlineStr">
        <is>
          <t>Unidad III · Experiencias y recuerdos de viaje</t>
        </is>
      </c>
      <c r="D30" s="21" t="inlineStr">
        <is>
          <t>L7 · Talking About Past Vacations</t>
        </is>
      </c>
      <c r="E30" s="21" t="n">
        <v>26</v>
      </c>
      <c r="F30" s="21" t="inlineStr">
        <is>
          <t>Was / were, past simple and time expressions check</t>
        </is>
      </c>
      <c r="G30" s="21" t="inlineStr">
        <is>
          <t>Quiz</t>
        </is>
      </c>
      <c r="H30" s="21" t="n">
        <v>2</v>
      </c>
      <c r="I30" s="21" t="inlineStr">
        <is>
          <t>C5 · Competencia lingüística (gramática, léxico, fonología)</t>
        </is>
      </c>
      <c r="J30" s="21" t="inlineStr">
        <is>
          <t>LG.03</t>
        </is>
      </c>
      <c r="K30" s="21" t="inlineStr">
        <is>
          <t>Corrección gramatical</t>
        </is>
      </c>
      <c r="L30" s="21" t="inlineStr">
        <is>
          <t>LG.02 · CE.00</t>
        </is>
      </c>
      <c r="M30" s="21" t="inlineStr">
        <is>
          <t>Producción escrita y oral</t>
        </is>
      </c>
      <c r="N30" s="21" t="inlineStr">
        <is>
          <t>Demuestra el dominio de was / were; pasado simple de verbos regulares y del vocabulario de viajes y vacaciones, en la evaluación formativa semanal del curso, (mediante un quiz autocorregible de opción múltiple en el UNAH Virtual Campus, 2 intentos, promedio), para verificar el logro de la competencia de la lección antes de avanzar, [con al menos 65 % de aciertos].</t>
        </is>
      </c>
      <c r="O30" s="21" t="inlineStr">
        <is>
          <t>≥ 65 % de aciertos</t>
        </is>
      </c>
      <c r="P30" s="9" t="n"/>
      <c r="Q30" s="23">
        <f>IF(P30="","",H30*P30/100)</f>
        <v/>
      </c>
    </row>
    <row r="31" ht="92" customHeight="1">
      <c r="A31" s="20" t="inlineStr">
        <is>
          <t>IN103-A27</t>
        </is>
      </c>
      <c r="B31" s="21" t="inlineStr">
        <is>
          <t>A1.3·INT·IL.01·L08</t>
        </is>
      </c>
      <c r="C31" s="21" t="inlineStr">
        <is>
          <t>Unidad III · Experiencias y recuerdos de viaje</t>
        </is>
      </c>
      <c r="D31" s="21" t="inlineStr">
        <is>
          <t>L8 · Places and Activities in the Past</t>
        </is>
      </c>
      <c r="E31" s="21" t="n">
        <v>27</v>
      </c>
      <c r="F31" s="21" t="inlineStr">
        <is>
          <t>What did you do there?</t>
        </is>
      </c>
      <c r="G31" s="21" t="inlineStr">
        <is>
          <t>Foro</t>
        </is>
      </c>
      <c r="H31" s="21" t="n">
        <v>2</v>
      </c>
      <c r="I31" s="21" t="inlineStr">
        <is>
          <t>C3 · Interacción oral, escrita y en línea</t>
        </is>
      </c>
      <c r="J31" s="21" t="inlineStr">
        <is>
          <t>IL.01</t>
        </is>
      </c>
      <c r="K31" s="21" t="inlineStr">
        <is>
          <t>Conversación y debate en línea</t>
        </is>
      </c>
      <c r="L31" s="21" t="inlineStr">
        <is>
          <t>IE.01 · SL.01</t>
        </is>
      </c>
      <c r="M31" s="21" t="inlineStr">
        <is>
          <t>Producción escrita · interacción escrita</t>
        </is>
      </c>
      <c r="N31" s="21" t="inlineStr">
        <is>
          <t>Interactúa e intercambia ideas y experiencias sobre «What did you do there?», en el entorno virtual del curso, con proyección hacia su carrera, (mediante una publicación propia y al menos una respuesta genuina a un compañero en el foro del UNAH Virtual Campus), para activar sus conocimientos previos y construir comunidad en torno a lugares visitados y actividades realizadas, [con vocabulario pertinente, frases del nivel y participación respetuosa; logro ≥ 65/100 en la rúbrica].</t>
        </is>
      </c>
      <c r="O31" s="21" t="inlineStr">
        <is>
          <t>Rúbrica ≥ 65/100 (nivel 3 «Bueno» o 4)</t>
        </is>
      </c>
      <c r="P31" s="9" t="n"/>
      <c r="Q31" s="23">
        <f>IF(P31="","",H31*P31/100)</f>
        <v/>
      </c>
    </row>
    <row r="32" ht="92" customHeight="1">
      <c r="A32" s="20" t="inlineStr">
        <is>
          <t>IN103-A28</t>
        </is>
      </c>
      <c r="B32" s="21" t="inlineStr">
        <is>
          <t>A1.3·REC·CE.03·L08</t>
        </is>
      </c>
      <c r="C32" s="21" t="inlineStr">
        <is>
          <t>Unidad III · Experiencias y recuerdos de viaje</t>
        </is>
      </c>
      <c r="D32" s="21" t="inlineStr">
        <is>
          <t>L8 · Places and Activities in the Past</t>
        </is>
      </c>
      <c r="E32" s="21" t="n">
        <v>28</v>
      </c>
      <c r="F32" s="21" t="inlineStr">
        <is>
          <t>Reading a simple travel diary</t>
        </is>
      </c>
      <c r="G32" s="21" t="inlineStr">
        <is>
          <t>H5P</t>
        </is>
      </c>
      <c r="H32" s="21" t="n">
        <v>1</v>
      </c>
      <c r="I32" s="21" t="inlineStr">
        <is>
          <t>C1 · Comprensión (recepción)</t>
        </is>
      </c>
      <c r="J32" s="21" t="inlineStr">
        <is>
          <t>CE.03</t>
        </is>
      </c>
      <c r="K32" s="21" t="inlineStr">
        <is>
          <t>Leer para informarse y argumentar</t>
        </is>
      </c>
      <c r="L32" s="21" t="inlineStr">
        <is>
          <t>LG.02 · LG.03</t>
        </is>
      </c>
      <c r="M32" s="21" t="inlineStr">
        <is>
          <t>Producción escrita · interacción escrita</t>
        </is>
      </c>
      <c r="N32" s="21" t="inlineStr">
        <is>
          <t>Reconoce y verifica su comprensión de pasado simple de verbos irregulares frecuentes; negativo y preguntas con did y del vocabulario de lugares y actividades turísticas, en textos, audios o imágenes auténticas adaptadas al nivel, (mediante ejercicios interactivos H5P autocorregibles «Reading a simple travel diary»), para verificar la comprensión del insumo antes de producir, [con al menos 65 % de aciertos].</t>
        </is>
      </c>
      <c r="O32" s="21" t="inlineStr">
        <is>
          <t>≥ 65 % de aciertos</t>
        </is>
      </c>
      <c r="P32" s="9" t="n"/>
      <c r="Q32" s="23">
        <f>IF(P32="","",H32*P32/100)</f>
        <v/>
      </c>
    </row>
    <row r="33" ht="92" customHeight="1">
      <c r="A33" s="20" t="inlineStr">
        <is>
          <t>IN103-A29</t>
        </is>
      </c>
      <c r="B33" s="21" t="inlineStr">
        <is>
          <t>A1.3·PRO·EE.01·L08</t>
        </is>
      </c>
      <c r="C33" s="21" t="inlineStr">
        <is>
          <t>Unidad III · Experiencias y recuerdos de viaje</t>
        </is>
      </c>
      <c r="D33" s="21" t="inlineStr">
        <is>
          <t>L8 · Places and Activities in the Past</t>
        </is>
      </c>
      <c r="E33" s="21" t="n">
        <v>29</v>
      </c>
      <c r="F33" s="21" t="inlineStr">
        <is>
          <t>Creating a short illustrated travel log</t>
        </is>
      </c>
      <c r="G33" s="21" t="inlineStr">
        <is>
          <t>Tarea</t>
        </is>
      </c>
      <c r="H33" s="21" t="n">
        <v>3</v>
      </c>
      <c r="I33" s="21" t="inlineStr">
        <is>
          <t>C2 · Producción oral y escrita</t>
        </is>
      </c>
      <c r="J33" s="21" t="inlineStr">
        <is>
          <t>EE.01</t>
        </is>
      </c>
      <c r="K33" s="21" t="inlineStr">
        <is>
          <t>Escritura creativa</t>
        </is>
      </c>
      <c r="L33" s="21" t="inlineStr">
        <is>
          <t>IE.00 · PL.01</t>
        </is>
      </c>
      <c r="M33" s="21" t="inlineStr">
        <is>
          <t>Producción escrita · interacción escrita</t>
        </is>
      </c>
      <c r="N33" s="21" t="inlineStr">
        <is>
          <t>Produce «Creating a short illustrated travel log», empleando pasado simple de verbos irregulares frecuentes; negativo y preguntas con did, en una situación vinculada con su carrera (crear un diario de viaje ilustrado sobre lugares visitados y actividades realizadas), (mediante un modelo guiado, la Ficha de fuente y el apoyo opcional de SofIA con el nivel de IA declarado y evidencia de proceso), para recomendar o desaconsejar un lugar a partir de su experiencia, [con pasados irregulares y preguntas con did correctos y una recomendación basada en su experiencia; logro ≥ 65/100 en la rúbrica de 4 criterios].</t>
        </is>
      </c>
      <c r="O33" s="21" t="inlineStr">
        <is>
          <t>Rúbrica ≥ 65/100 (13/20 puntos)</t>
        </is>
      </c>
      <c r="P33" s="9" t="n"/>
      <c r="Q33" s="23">
        <f>IF(P33="","",H33*P33/100)</f>
        <v/>
      </c>
    </row>
    <row r="34" ht="92" customHeight="1">
      <c r="A34" s="20" t="inlineStr">
        <is>
          <t>IN103-A30</t>
        </is>
      </c>
      <c r="B34" s="21" t="inlineStr">
        <is>
          <t>A1.3·LIN·LG.03·L08</t>
        </is>
      </c>
      <c r="C34" s="21" t="inlineStr">
        <is>
          <t>Unidad III · Experiencias y recuerdos de viaje</t>
        </is>
      </c>
      <c r="D34" s="21" t="inlineStr">
        <is>
          <t>L8 · Places and Activities in the Past</t>
        </is>
      </c>
      <c r="E34" s="21" t="n">
        <v>30</v>
      </c>
      <c r="F34" s="21" t="inlineStr">
        <is>
          <t>Irregular past, did questions and places check</t>
        </is>
      </c>
      <c r="G34" s="21" t="inlineStr">
        <is>
          <t>Quiz</t>
        </is>
      </c>
      <c r="H34" s="21" t="n">
        <v>2</v>
      </c>
      <c r="I34" s="21" t="inlineStr">
        <is>
          <t>C5 · Competencia lingüística (gramática, léxico, fonología)</t>
        </is>
      </c>
      <c r="J34" s="21" t="inlineStr">
        <is>
          <t>LG.03</t>
        </is>
      </c>
      <c r="K34" s="21" t="inlineStr">
        <is>
          <t>Corrección gramatical</t>
        </is>
      </c>
      <c r="L34" s="21" t="inlineStr">
        <is>
          <t>LG.02 · CE.03</t>
        </is>
      </c>
      <c r="M34" s="21" t="inlineStr">
        <is>
          <t>Producción escrita · interacción escrita</t>
        </is>
      </c>
      <c r="N34" s="21" t="inlineStr">
        <is>
          <t>Demuestra el dominio de pasado simple de verbos irregulares frecuentes; negativo y preguntas con did y del vocabulario de lugares y actividades turísticas, en la evaluación formativa semanal del curso, (mediante un quiz autocorregible de opción múltiple en el UNAH Virtual Campus, 2 intentos, promedio), para verificar el logro de la competencia de la lección antes de avanzar, [con al menos 65 % de aciertos].</t>
        </is>
      </c>
      <c r="O34" s="21" t="inlineStr">
        <is>
          <t>≥ 65 % de aciertos</t>
        </is>
      </c>
      <c r="P34" s="9" t="n"/>
      <c r="Q34" s="23">
        <f>IF(P34="","",H34*P34/100)</f>
        <v/>
      </c>
    </row>
    <row r="35" ht="92" customHeight="1">
      <c r="A35" s="20" t="inlineStr">
        <is>
          <t>IN103-A31</t>
        </is>
      </c>
      <c r="B35" s="21" t="inlineStr">
        <is>
          <t>A1.3·INT·IL.01·L09</t>
        </is>
      </c>
      <c r="C35" s="21" t="inlineStr">
        <is>
          <t>Unidad III · Experiencias y recuerdos de viaje</t>
        </is>
      </c>
      <c r="D35" s="21" t="inlineStr">
        <is>
          <t>L9 · Travel Memories and Comparisons</t>
        </is>
      </c>
      <c r="E35" s="21" t="n">
        <v>31</v>
      </c>
      <c r="F35" s="21" t="inlineStr">
        <is>
          <t>Which trip did you prefer?</t>
        </is>
      </c>
      <c r="G35" s="21" t="inlineStr">
        <is>
          <t>Foro</t>
        </is>
      </c>
      <c r="H35" s="21" t="n">
        <v>2</v>
      </c>
      <c r="I35" s="21" t="inlineStr">
        <is>
          <t>C3 · Interacción oral, escrita y en línea</t>
        </is>
      </c>
      <c r="J35" s="21" t="inlineStr">
        <is>
          <t>IL.01</t>
        </is>
      </c>
      <c r="K35" s="21" t="inlineStr">
        <is>
          <t>Conversación y debate en línea</t>
        </is>
      </c>
      <c r="L35" s="21" t="inlineStr">
        <is>
          <t>IE.01 · SL.01</t>
        </is>
      </c>
      <c r="M35" s="21" t="inlineStr">
        <is>
          <t>Producción oral</t>
        </is>
      </c>
      <c r="N35" s="21" t="inlineStr">
        <is>
          <t>Interactúa e intercambia ideas y experiencias sobre «Which trip did you prefer?», en el entorno virtual del curso, con proyección hacia su carrera, (mediante una publicación propia y al menos una respuesta genuina a un compañero en el foro del UNAH Virtual Campus), para activar sus conocimientos previos y construir comunidad en torno a emociones, experiencias y comparación de destinos, [con vocabulario pertinente, frases del nivel y participación respetuosa; logro ≥ 65/100 en la rúbrica].</t>
        </is>
      </c>
      <c r="O35" s="21" t="inlineStr">
        <is>
          <t>Rúbrica ≥ 65/100 (nivel 3 «Bueno» o 4)</t>
        </is>
      </c>
      <c r="P35" s="9" t="n"/>
      <c r="Q35" s="23">
        <f>IF(P35="","",H35*P35/100)</f>
        <v/>
      </c>
    </row>
    <row r="36" ht="92" customHeight="1">
      <c r="A36" s="20" t="inlineStr">
        <is>
          <t>IN103-A32</t>
        </is>
      </c>
      <c r="B36" s="21" t="inlineStr">
        <is>
          <t>A1.3·REC·CE.03·L09</t>
        </is>
      </c>
      <c r="C36" s="21" t="inlineStr">
        <is>
          <t>Unidad III · Experiencias y recuerdos de viaje</t>
        </is>
      </c>
      <c r="D36" s="21" t="inlineStr">
        <is>
          <t>L9 · Travel Memories and Comparisons</t>
        </is>
      </c>
      <c r="E36" s="21" t="n">
        <v>32</v>
      </c>
      <c r="F36" s="21" t="inlineStr">
        <is>
          <t>Understanding travel reviews and feelings</t>
        </is>
      </c>
      <c r="G36" s="21" t="inlineStr">
        <is>
          <t>H5P</t>
        </is>
      </c>
      <c r="H36" s="21" t="n">
        <v>1</v>
      </c>
      <c r="I36" s="21" t="inlineStr">
        <is>
          <t>C1 · Comprensión (recepción)</t>
        </is>
      </c>
      <c r="J36" s="21" t="inlineStr">
        <is>
          <t>CE.03</t>
        </is>
      </c>
      <c r="K36" s="21" t="inlineStr">
        <is>
          <t>Leer para informarse y argumentar</t>
        </is>
      </c>
      <c r="L36" s="21" t="inlineStr">
        <is>
          <t>LG.02 · LG.03</t>
        </is>
      </c>
      <c r="M36" s="21" t="inlineStr">
        <is>
          <t>Producción oral</t>
        </is>
      </c>
      <c r="N36" s="21" t="inlineStr">
        <is>
          <t>Reconoce y verifica su comprensión de adjetivos de emoción -ed / -ing; because / so / when para conectar ideas y del vocabulario de emociones y valoración, en textos, audios o imágenes auténticas adaptadas al nivel, (mediante ejercicios interactivos H5P autocorregibles «Understanding travel reviews and feelings»), para verificar la comprensión del insumo antes de producir, [con al menos 65 % de aciertos].</t>
        </is>
      </c>
      <c r="O36" s="21" t="inlineStr">
        <is>
          <t>≥ 65 % de aciertos</t>
        </is>
      </c>
      <c r="P36" s="9" t="n"/>
      <c r="Q36" s="23">
        <f>IF(P36="","",H36*P36/100)</f>
        <v/>
      </c>
    </row>
    <row r="37" ht="92" customHeight="1">
      <c r="A37" s="20" t="inlineStr">
        <is>
          <t>IN103-A33</t>
        </is>
      </c>
      <c r="B37" s="21" t="inlineStr">
        <is>
          <t>A1.3·PRO·EO.01·L09</t>
        </is>
      </c>
      <c r="C37" s="21" t="inlineStr">
        <is>
          <t>Unidad III · Experiencias y recuerdos de viaje</t>
        </is>
      </c>
      <c r="D37" s="21" t="inlineStr">
        <is>
          <t>L9 · Travel Memories and Comparisons</t>
        </is>
      </c>
      <c r="E37" s="21" t="n">
        <v>33</v>
      </c>
      <c r="F37" s="21" t="inlineStr">
        <is>
          <t>My Travel Story: comparison video</t>
        </is>
      </c>
      <c r="G37" s="21" t="inlineStr">
        <is>
          <t>Tarea integradora (video)</t>
        </is>
      </c>
      <c r="H37" s="21" t="n">
        <v>6</v>
      </c>
      <c r="I37" s="21" t="inlineStr">
        <is>
          <t>C2 · Producción oral y escrita</t>
        </is>
      </c>
      <c r="J37" s="21" t="inlineStr">
        <is>
          <t>EO.01</t>
        </is>
      </c>
      <c r="K37" s="21" t="inlineStr">
        <is>
          <t>Monólogo sostenido: describir experiencias</t>
        </is>
      </c>
      <c r="L37" s="21" t="inlineStr">
        <is>
          <t>PR.04 · PL.01</t>
        </is>
      </c>
      <c r="M37" s="21" t="inlineStr">
        <is>
          <t>Producción oral</t>
        </is>
      </c>
      <c r="N37" s="21" t="inlineStr">
        <is>
          <t>Integra y demuestra las competencias de la unidad en «My Travel Story: comparison video», en una situación simulada en la que debe grabar el relato de un viaje que compare dos destinos y explique cómo se sintió, (mediante un video breve con guion propio, ensayado con los asistentes SofIA y grabado sin leer de corrido), para compartir y valorar experiencias de viaje para orientar a otros, [con dos destinos comparados, emociones expresadas con -ed / -ing correctos y un relato oral fluido sin leer de corrido; eficacia comunicativa, adecuación sociocultural y pronunciación inteligible; logro ≥ 65/100 en la rúbrica].</t>
        </is>
      </c>
      <c r="O37" s="21" t="inlineStr">
        <is>
          <t>Rúbrica ≥ 65/100 (13/20 puntos)</t>
        </is>
      </c>
      <c r="P37" s="9" t="n"/>
      <c r="Q37" s="23">
        <f>IF(P37="","",H37*P37/100)</f>
        <v/>
      </c>
    </row>
    <row r="38" ht="92" customHeight="1">
      <c r="A38" s="20" t="inlineStr">
        <is>
          <t>IN103-A34</t>
        </is>
      </c>
      <c r="B38" s="21" t="inlineStr">
        <is>
          <t>A1.3·INT·IL.01·L10</t>
        </is>
      </c>
      <c r="C38" s="21" t="inlineStr">
        <is>
          <t>Unidad IV · Planes y aspiraciones personales</t>
        </is>
      </c>
      <c r="D38" s="21" t="inlineStr">
        <is>
          <t>L10 · My Future Plans</t>
        </is>
      </c>
      <c r="E38" s="21" t="n">
        <v>34</v>
      </c>
      <c r="F38" s="21" t="inlineStr">
        <is>
          <t>What are you going to do?</t>
        </is>
      </c>
      <c r="G38" s="21" t="inlineStr">
        <is>
          <t>Foro</t>
        </is>
      </c>
      <c r="H38" s="21" t="n">
        <v>2</v>
      </c>
      <c r="I38" s="21" t="inlineStr">
        <is>
          <t>C3 · Interacción oral, escrita y en línea</t>
        </is>
      </c>
      <c r="J38" s="21" t="inlineStr">
        <is>
          <t>IL.01</t>
        </is>
      </c>
      <c r="K38" s="21" t="inlineStr">
        <is>
          <t>Conversación y debate en línea</t>
        </is>
      </c>
      <c r="L38" s="21" t="inlineStr">
        <is>
          <t>IE.01 · SL.01</t>
        </is>
      </c>
      <c r="M38" s="21" t="inlineStr">
        <is>
          <t>Producción oral y escrita</t>
        </is>
      </c>
      <c r="N38" s="21" t="inlineStr">
        <is>
          <t>Interactúa e intercambia ideas y experiencias sobre «What are you going to do?», en el entorno virtual del curso, con proyección hacia su carrera, (mediante una publicación propia y al menos una respuesta genuina a un compañero en el foro del UNAH Virtual Campus), para activar sus conocimientos previos y construir comunidad en torno a planes personales y planes futuros, [con vocabulario pertinente, frases del nivel y participación respetuosa; logro ≥ 65/100 en la rúbrica].</t>
        </is>
      </c>
      <c r="O38" s="21" t="inlineStr">
        <is>
          <t>Rúbrica ≥ 65/100 (nivel 3 «Bueno» o 4)</t>
        </is>
      </c>
      <c r="P38" s="9" t="n"/>
      <c r="Q38" s="23">
        <f>IF(P38="","",H38*P38/100)</f>
        <v/>
      </c>
    </row>
    <row r="39" ht="92" customHeight="1">
      <c r="A39" s="20" t="inlineStr">
        <is>
          <t>IN103-A35</t>
        </is>
      </c>
      <c r="B39" s="21" t="inlineStr">
        <is>
          <t>A1.3·REC·CO.04·L10</t>
        </is>
      </c>
      <c r="C39" s="21" t="inlineStr">
        <is>
          <t>Unidad IV · Planes y aspiraciones personales</t>
        </is>
      </c>
      <c r="D39" s="21" t="inlineStr">
        <is>
          <t>L10 · My Future Plans</t>
        </is>
      </c>
      <c r="E39" s="21" t="n">
        <v>35</v>
      </c>
      <c r="F39" s="21" t="inlineStr">
        <is>
          <t>Identifying future plans in a short interview</t>
        </is>
      </c>
      <c r="G39" s="21" t="inlineStr">
        <is>
          <t>H5P</t>
        </is>
      </c>
      <c r="H39" s="21" t="n">
        <v>1</v>
      </c>
      <c r="I39" s="21" t="inlineStr">
        <is>
          <t>C1 · Comprensión (recepción)</t>
        </is>
      </c>
      <c r="J39" s="21" t="inlineStr">
        <is>
          <t>CO.04</t>
        </is>
      </c>
      <c r="K39" s="21" t="inlineStr">
        <is>
          <t>Comprender grabaciones</t>
        </is>
      </c>
      <c r="L39" s="21" t="inlineStr">
        <is>
          <t>LG.02 · LG.03</t>
        </is>
      </c>
      <c r="M39" s="21" t="inlineStr">
        <is>
          <t>Producción oral y escrita</t>
        </is>
      </c>
      <c r="N39" s="21" t="inlineStr">
        <is>
          <t>Reconoce y verifica su comprensión de going to (+, −, ?) para planes; will para predicciones simples y del vocabulario de planes y metas, en textos, audios o imágenes auténticas adaptadas al nivel, (mediante ejercicios interactivos H5P autocorregibles «Identifying future plans in a short interview»), para verificar la comprensión del insumo antes de producir, [con al menos 65 % de aciertos].</t>
        </is>
      </c>
      <c r="O39" s="21" t="inlineStr">
        <is>
          <t>≥ 65 % de aciertos</t>
        </is>
      </c>
      <c r="P39" s="9" t="n"/>
      <c r="Q39" s="23">
        <f>IF(P39="","",H39*P39/100)</f>
        <v/>
      </c>
    </row>
    <row r="40" ht="92" customHeight="1">
      <c r="A40" s="20" t="inlineStr">
        <is>
          <t>IN103-A36</t>
        </is>
      </c>
      <c r="B40" s="21" t="inlineStr">
        <is>
          <t>A1.3·PRO·EO.02·L10</t>
        </is>
      </c>
      <c r="C40" s="21" t="inlineStr">
        <is>
          <t>Unidad IV · Planes y aspiraciones personales</t>
        </is>
      </c>
      <c r="D40" s="21" t="inlineStr">
        <is>
          <t>L10 · My Future Plans</t>
        </is>
      </c>
      <c r="E40" s="21" t="n">
        <v>36</v>
      </c>
      <c r="F40" s="21" t="inlineStr">
        <is>
          <t>Talking about three future plans</t>
        </is>
      </c>
      <c r="G40" s="21" t="inlineStr">
        <is>
          <t>Tarea</t>
        </is>
      </c>
      <c r="H40" s="21" t="n">
        <v>3</v>
      </c>
      <c r="I40" s="21" t="inlineStr">
        <is>
          <t>C2 · Producción oral y escrita</t>
        </is>
      </c>
      <c r="J40" s="21" t="inlineStr">
        <is>
          <t>EO.02</t>
        </is>
      </c>
      <c r="K40" s="21" t="inlineStr">
        <is>
          <t>Monólogo sostenido: dar información</t>
        </is>
      </c>
      <c r="L40" s="21" t="inlineStr">
        <is>
          <t>EE.00 · LG.03</t>
        </is>
      </c>
      <c r="M40" s="21" t="inlineStr">
        <is>
          <t>Producción oral y escrita</t>
        </is>
      </c>
      <c r="N40" s="21" t="inlineStr">
        <is>
          <t>Produce «Talking about three future plans», empleando going to (+, −, ?) para planes; will para predicciones simples, en una situación vinculada con su carrera (presentar tres planes personales y académicos para los próximos años), (mediante un modelo guiado, la Ficha de fuente y el apoyo opcional de SofIA con el nivel de IA declarado y evidencia de proceso), para organizar y comunicar sus metas, [con tres planes concretos y ubicados en el tiempo, going to bien formado y metas coherentes con su carrera; logro ≥ 65/100 en la rúbrica de 4 criterios].</t>
        </is>
      </c>
      <c r="O40" s="21" t="inlineStr">
        <is>
          <t>Rúbrica ≥ 65/100 (13/20 puntos)</t>
        </is>
      </c>
      <c r="P40" s="9" t="n"/>
      <c r="Q40" s="23">
        <f>IF(P40="","",H40*P40/100)</f>
        <v/>
      </c>
    </row>
    <row r="41" ht="92" customHeight="1">
      <c r="A41" s="20" t="inlineStr">
        <is>
          <t>IN103-A37</t>
        </is>
      </c>
      <c r="B41" s="21" t="inlineStr">
        <is>
          <t>A1.3·LIN·LG.03·L10</t>
        </is>
      </c>
      <c r="C41" s="21" t="inlineStr">
        <is>
          <t>Unidad IV · Planes y aspiraciones personales</t>
        </is>
      </c>
      <c r="D41" s="21" t="inlineStr">
        <is>
          <t>L10 · My Future Plans</t>
        </is>
      </c>
      <c r="E41" s="21" t="n">
        <v>37</v>
      </c>
      <c r="F41" s="21" t="inlineStr">
        <is>
          <t>Going to, will and future expressions check</t>
        </is>
      </c>
      <c r="G41" s="21" t="inlineStr">
        <is>
          <t>Quiz</t>
        </is>
      </c>
      <c r="H41" s="21" t="n">
        <v>2</v>
      </c>
      <c r="I41" s="21" t="inlineStr">
        <is>
          <t>C5 · Competencia lingüística (gramática, léxico, fonología)</t>
        </is>
      </c>
      <c r="J41" s="21" t="inlineStr">
        <is>
          <t>LG.03</t>
        </is>
      </c>
      <c r="K41" s="21" t="inlineStr">
        <is>
          <t>Corrección gramatical</t>
        </is>
      </c>
      <c r="L41" s="21" t="inlineStr">
        <is>
          <t>LG.02 · CO.04</t>
        </is>
      </c>
      <c r="M41" s="21" t="inlineStr">
        <is>
          <t>Producción oral y escrita</t>
        </is>
      </c>
      <c r="N41" s="21" t="inlineStr">
        <is>
          <t>Demuestra el dominio de going to (+, −, ?) para planes; will para predicciones simples y del vocabulario de planes y metas, en la evaluación formativa semanal del curso, (mediante un quiz autocorregible de opción múltiple en el UNAH Virtual Campus, 2 intentos, promedio), para verificar el logro de la competencia de la lección antes de avanzar, [con al menos 65 % de aciertos].</t>
        </is>
      </c>
      <c r="O41" s="21" t="inlineStr">
        <is>
          <t>≥ 65 % de aciertos</t>
        </is>
      </c>
      <c r="P41" s="9" t="n"/>
      <c r="Q41" s="23">
        <f>IF(P41="","",H41*P41/100)</f>
        <v/>
      </c>
    </row>
    <row r="42" ht="92" customHeight="1">
      <c r="A42" s="20" t="inlineStr">
        <is>
          <t>IN103-A38</t>
        </is>
      </c>
      <c r="B42" s="21" t="inlineStr">
        <is>
          <t>A1.3·INT·IL.01·L11</t>
        </is>
      </c>
      <c r="C42" s="21" t="inlineStr">
        <is>
          <t>Unidad IV · Planes y aspiraciones personales</t>
        </is>
      </c>
      <c r="D42" s="21" t="inlineStr">
        <is>
          <t>L11 · My CV and Professional Profile</t>
        </is>
      </c>
      <c r="E42" s="21" t="n">
        <v>38</v>
      </c>
      <c r="F42" s="21" t="inlineStr">
        <is>
          <t>My professional strengths</t>
        </is>
      </c>
      <c r="G42" s="21" t="inlineStr">
        <is>
          <t>Foro</t>
        </is>
      </c>
      <c r="H42" s="21" t="n">
        <v>2</v>
      </c>
      <c r="I42" s="21" t="inlineStr">
        <is>
          <t>C3 · Interacción oral, escrita y en línea</t>
        </is>
      </c>
      <c r="J42" s="21" t="inlineStr">
        <is>
          <t>IL.01</t>
        </is>
      </c>
      <c r="K42" s="21" t="inlineStr">
        <is>
          <t>Conversación y debate en línea</t>
        </is>
      </c>
      <c r="L42" s="21" t="inlineStr">
        <is>
          <t>IE.01 · SL.01</t>
        </is>
      </c>
      <c r="M42" s="21" t="inlineStr">
        <is>
          <t>Producción escrita</t>
        </is>
      </c>
      <c r="N42" s="21" t="inlineStr">
        <is>
          <t>Interactúa e intercambia ideas y experiencias sobre «My professional strengths», en el entorno virtual del curso, con proyección hacia su carrera, (mediante una publicación propia y al menos una respuesta genuina a un compañero en el foro del UNAH Virtual Campus), para activar sus conocimientos previos y construir comunidad en torno a la hoja de vida, [con vocabulario pertinente, frases del nivel y participación respetuosa; logro ≥ 65/100 en la rúbrica].</t>
        </is>
      </c>
      <c r="O42" s="21" t="inlineStr">
        <is>
          <t>Rúbrica ≥ 65/100 (nivel 3 «Bueno» o 4)</t>
        </is>
      </c>
      <c r="P42" s="9" t="n"/>
      <c r="Q42" s="23">
        <f>IF(P42="","",H42*P42/100)</f>
        <v/>
      </c>
    </row>
    <row r="43" ht="92" customHeight="1">
      <c r="A43" s="20" t="inlineStr">
        <is>
          <t>IN103-A39</t>
        </is>
      </c>
      <c r="B43" s="21" t="inlineStr">
        <is>
          <t>A1.3·REC·CE.03·L11</t>
        </is>
      </c>
      <c r="C43" s="21" t="inlineStr">
        <is>
          <t>Unidad IV · Planes y aspiraciones personales</t>
        </is>
      </c>
      <c r="D43" s="21" t="inlineStr">
        <is>
          <t>L11 · My CV and Professional Profile</t>
        </is>
      </c>
      <c r="E43" s="21" t="n">
        <v>39</v>
      </c>
      <c r="F43" s="21" t="inlineStr">
        <is>
          <t>Recognizing sections in a sample CV</t>
        </is>
      </c>
      <c r="G43" s="21" t="inlineStr">
        <is>
          <t>H5P</t>
        </is>
      </c>
      <c r="H43" s="21" t="n">
        <v>1</v>
      </c>
      <c r="I43" s="21" t="inlineStr">
        <is>
          <t>C1 · Comprensión (recepción)</t>
        </is>
      </c>
      <c r="J43" s="21" t="inlineStr">
        <is>
          <t>CE.03</t>
        </is>
      </c>
      <c r="K43" s="21" t="inlineStr">
        <is>
          <t>Leer para informarse y argumentar</t>
        </is>
      </c>
      <c r="L43" s="21" t="inlineStr">
        <is>
          <t>LG.02 · LG.03</t>
        </is>
      </c>
      <c r="M43" s="21" t="inlineStr">
        <is>
          <t>Producción escrita</t>
        </is>
      </c>
      <c r="N43" s="21" t="inlineStr">
        <is>
          <t>Reconoce y verifica su comprensión de formación de palabras para profesiones; can para habilidades; pasado simple para experiencia y del vocabulario de secciones del CV y habilidades, en textos, audios o imágenes auténticas adaptadas al nivel, (mediante ejercicios interactivos H5P autocorregibles «Recognizing sections in a sample CV»), para verificar la comprensión del insumo antes de producir, [con al menos 65 % de aciertos].</t>
        </is>
      </c>
      <c r="O43" s="21" t="inlineStr">
        <is>
          <t>≥ 65 % de aciertos</t>
        </is>
      </c>
      <c r="P43" s="9" t="n"/>
      <c r="Q43" s="23">
        <f>IF(P43="","",H43*P43/100)</f>
        <v/>
      </c>
    </row>
    <row r="44" ht="92" customHeight="1">
      <c r="A44" s="20" t="inlineStr">
        <is>
          <t>IN103-A40</t>
        </is>
      </c>
      <c r="B44" s="21" t="inlineStr">
        <is>
          <t>A1.3·PRO·EE.00·L11</t>
        </is>
      </c>
      <c r="C44" s="21" t="inlineStr">
        <is>
          <t>Unidad IV · Planes y aspiraciones personales</t>
        </is>
      </c>
      <c r="D44" s="21" t="inlineStr">
        <is>
          <t>L11 · My CV and Professional Profile</t>
        </is>
      </c>
      <c r="E44" s="21" t="n">
        <v>40</v>
      </c>
      <c r="F44" s="21" t="inlineStr">
        <is>
          <t>Writing a basic CV and professional profile</t>
        </is>
      </c>
      <c r="G44" s="21" t="inlineStr">
        <is>
          <t>Tarea</t>
        </is>
      </c>
      <c r="H44" s="21" t="n">
        <v>3</v>
      </c>
      <c r="I44" s="21" t="inlineStr">
        <is>
          <t>C2 · Producción oral y escrita</t>
        </is>
      </c>
      <c r="J44" s="21" t="inlineStr">
        <is>
          <t>EE.00</t>
        </is>
      </c>
      <c r="K44" s="21" t="inlineStr">
        <is>
          <t>Expresión escrita general</t>
        </is>
      </c>
      <c r="L44" s="21" t="inlineStr">
        <is>
          <t>IE.02 · PL.01</t>
        </is>
      </c>
      <c r="M44" s="21" t="inlineStr">
        <is>
          <t>Producción escrita</t>
        </is>
      </c>
      <c r="N44" s="21" t="inlineStr">
        <is>
          <t>Produce «Writing a basic CV and professional profile», empleando formación de palabras para profesiones; can para habilidades; pasado simple para experiencia, en una situación vinculada con su carrera (redactar su hoja de vida en inglés al estilo de EE. UU. o del Reino Unido y un perfil profesional breve), (mediante un modelo guiado, la Ficha de fuente y el apoyo opcional de SofIA con el nivel de IA declarado y evidencia de proceso), para presentarse por escrito como profesional de su carrera, [con un CV completo en formato de EE. UU. o del R. U., verbos de acción, habilidades de su carrera y datos veraces o ficticios declarados; logro ≥ 65/100 en la rúbrica de 4 criterios].</t>
        </is>
      </c>
      <c r="O44" s="21" t="inlineStr">
        <is>
          <t>Rúbrica ≥ 65/100 (13/20 puntos)</t>
        </is>
      </c>
      <c r="P44" s="9" t="n"/>
      <c r="Q44" s="23">
        <f>IF(P44="","",H44*P44/100)</f>
        <v/>
      </c>
    </row>
    <row r="45" ht="92" customHeight="1">
      <c r="A45" s="20" t="inlineStr">
        <is>
          <t>IN103-A41</t>
        </is>
      </c>
      <c r="B45" s="21" t="inlineStr">
        <is>
          <t>A1.3·LIN·LG.03·L11</t>
        </is>
      </c>
      <c r="C45" s="21" t="inlineStr">
        <is>
          <t>Unidad IV · Planes y aspiraciones personales</t>
        </is>
      </c>
      <c r="D45" s="21" t="inlineStr">
        <is>
          <t>L11 · My CV and Professional Profile</t>
        </is>
      </c>
      <c r="E45" s="21" t="n">
        <v>41</v>
      </c>
      <c r="F45" s="21" t="inlineStr">
        <is>
          <t>CV vocabulary, can for skills and past simple check</t>
        </is>
      </c>
      <c r="G45" s="21" t="inlineStr">
        <is>
          <t>Quiz</t>
        </is>
      </c>
      <c r="H45" s="21" t="n">
        <v>2</v>
      </c>
      <c r="I45" s="21" t="inlineStr">
        <is>
          <t>C5 · Competencia lingüística (gramática, léxico, fonología)</t>
        </is>
      </c>
      <c r="J45" s="21" t="inlineStr">
        <is>
          <t>LG.03</t>
        </is>
      </c>
      <c r="K45" s="21" t="inlineStr">
        <is>
          <t>Corrección gramatical</t>
        </is>
      </c>
      <c r="L45" s="21" t="inlineStr">
        <is>
          <t>LG.02 · CE.03</t>
        </is>
      </c>
      <c r="M45" s="21" t="inlineStr">
        <is>
          <t>Producción escrita</t>
        </is>
      </c>
      <c r="N45" s="21" t="inlineStr">
        <is>
          <t>Demuestra el dominio de formación de palabras para profesiones; can para habilidades; pasado simple para experiencia y del vocabulario de secciones del CV y habilidades, en la evaluación formativa semanal del curso, (mediante un quiz autocorregible de opción múltiple en el UNAH Virtual Campus, 2 intentos, promedio), para verificar el logro de la competencia de la lección antes de avanzar, [con al menos 65 % de aciertos].</t>
        </is>
      </c>
      <c r="O45" s="21" t="inlineStr">
        <is>
          <t>≥ 65 % de aciertos</t>
        </is>
      </c>
      <c r="P45" s="9" t="n"/>
      <c r="Q45" s="23">
        <f>IF(P45="","",H45*P45/100)</f>
        <v/>
      </c>
    </row>
    <row r="46" ht="92" customHeight="1">
      <c r="A46" s="20" t="inlineStr">
        <is>
          <t>IN103-A42</t>
        </is>
      </c>
      <c r="B46" s="21" t="inlineStr">
        <is>
          <t>A1.3·INT·IL.01·L12</t>
        </is>
      </c>
      <c r="C46" s="21" t="inlineStr">
        <is>
          <t>Unidad IV · Planes y aspiraciones personales</t>
        </is>
      </c>
      <c r="D46" s="21" t="inlineStr">
        <is>
          <t>L12 · Job Interviews and Career Goals</t>
        </is>
      </c>
      <c r="E46" s="21" t="n">
        <v>42</v>
      </c>
      <c r="F46" s="21" t="inlineStr">
        <is>
          <t>What are your career goals?</t>
        </is>
      </c>
      <c r="G46" s="21" t="inlineStr">
        <is>
          <t>Foro</t>
        </is>
      </c>
      <c r="H46" s="21" t="n">
        <v>2</v>
      </c>
      <c r="I46" s="21" t="inlineStr">
        <is>
          <t>C3 · Interacción oral, escrita y en línea</t>
        </is>
      </c>
      <c r="J46" s="21" t="inlineStr">
        <is>
          <t>IL.01</t>
        </is>
      </c>
      <c r="K46" s="21" t="inlineStr">
        <is>
          <t>Conversación y debate en línea</t>
        </is>
      </c>
      <c r="L46" s="21" t="inlineStr">
        <is>
          <t>IE.01 · SL.01</t>
        </is>
      </c>
      <c r="M46" s="21" t="inlineStr">
        <is>
          <t>Interacción oral</t>
        </is>
      </c>
      <c r="N46" s="21" t="inlineStr">
        <is>
          <t>Interactúa e intercambia ideas y experiencias sobre «What are your career goals?», en el entorno virtual del curso, con proyección hacia su carrera, (mediante una publicación propia y al menos una respuesta genuina a un compañero en el foro del UNAH Virtual Campus), para activar sus conocimientos previos y construir comunidad en torno a la entrevista de trabajo y las metas profesionales, [con vocabulario pertinente, frases del nivel y participación respetuosa; logro ≥ 65/100 en la rúbrica].</t>
        </is>
      </c>
      <c r="O46" s="21" t="inlineStr">
        <is>
          <t>Rúbrica ≥ 65/100 (nivel 3 «Bueno» o 4)</t>
        </is>
      </c>
      <c r="P46" s="9" t="n"/>
      <c r="Q46" s="23">
        <f>IF(P46="","",H46*P46/100)</f>
        <v/>
      </c>
    </row>
    <row r="47" ht="92" customHeight="1">
      <c r="A47" s="20" t="inlineStr">
        <is>
          <t>IN103-A43</t>
        </is>
      </c>
      <c r="B47" s="21" t="inlineStr">
        <is>
          <t>A1.3·REC·CO.00·L12</t>
        </is>
      </c>
      <c r="C47" s="21" t="inlineStr">
        <is>
          <t>Unidad IV · Planes y aspiraciones personales</t>
        </is>
      </c>
      <c r="D47" s="21" t="inlineStr">
        <is>
          <t>L12 · Job Interviews and Career Goals</t>
        </is>
      </c>
      <c r="E47" s="21" t="n">
        <v>43</v>
      </c>
      <c r="F47" s="21" t="inlineStr">
        <is>
          <t>Understanding basic interview questions</t>
        </is>
      </c>
      <c r="G47" s="21" t="inlineStr">
        <is>
          <t>H5P</t>
        </is>
      </c>
      <c r="H47" s="21" t="n">
        <v>1</v>
      </c>
      <c r="I47" s="21" t="inlineStr">
        <is>
          <t>C1 · Comprensión (recepción)</t>
        </is>
      </c>
      <c r="J47" s="21" t="inlineStr">
        <is>
          <t>CO.00</t>
        </is>
      </c>
      <c r="K47" s="21" t="inlineStr">
        <is>
          <t>Comprensión auditiva general</t>
        </is>
      </c>
      <c r="L47" s="21" t="inlineStr">
        <is>
          <t>LG.02 · LG.03</t>
        </is>
      </c>
      <c r="M47" s="21" t="inlineStr">
        <is>
          <t>Interacción oral</t>
        </is>
      </c>
      <c r="N47" s="21" t="inlineStr">
        <is>
          <t>Reconoce y verifica su comprensión de preguntas de entrevista con going to y Have you ever…? y del vocabulario de entrevista de trabajo, en textos, audios o imágenes auténticas adaptadas al nivel, (mediante ejercicios interactivos H5P autocorregibles «Understanding basic interview questions»), para verificar la comprensión del insumo antes de producir, [con al menos 65 % de aciertos].</t>
        </is>
      </c>
      <c r="O47" s="21" t="inlineStr">
        <is>
          <t>≥ 65 % de aciertos</t>
        </is>
      </c>
      <c r="P47" s="9" t="n"/>
      <c r="Q47" s="23">
        <f>IF(P47="","",H47*P47/100)</f>
        <v/>
      </c>
    </row>
    <row r="48" ht="92" customHeight="1">
      <c r="A48" s="20" t="inlineStr">
        <is>
          <t>IN103-A44</t>
        </is>
      </c>
      <c r="B48" s="21" t="inlineStr">
        <is>
          <t>A1.3·INT·IO.07·L12</t>
        </is>
      </c>
      <c r="C48" s="21" t="inlineStr">
        <is>
          <t>Unidad IV · Planes y aspiraciones personales</t>
        </is>
      </c>
      <c r="D48" s="21" t="inlineStr">
        <is>
          <t>L12 · Job Interviews and Career Goals</t>
        </is>
      </c>
      <c r="E48" s="21" t="n">
        <v>44</v>
      </c>
      <c r="F48" s="21" t="inlineStr">
        <is>
          <t>My First Interview: career-focused role-play video</t>
        </is>
      </c>
      <c r="G48" s="21" t="inlineStr">
        <is>
          <t>Tarea integradora (video)</t>
        </is>
      </c>
      <c r="H48" s="21" t="n">
        <v>6</v>
      </c>
      <c r="I48" s="21" t="inlineStr">
        <is>
          <t>C3 · Interacción oral, escrita y en línea</t>
        </is>
      </c>
      <c r="J48" s="21" t="inlineStr">
        <is>
          <t>IO.07</t>
        </is>
      </c>
      <c r="K48" s="21" t="inlineStr">
        <is>
          <t>Entrevistar y ser entrevistado</t>
        </is>
      </c>
      <c r="L48" s="21" t="inlineStr">
        <is>
          <t>PR.04 · SL.01 · LG.05</t>
        </is>
      </c>
      <c r="M48" s="21" t="inlineStr">
        <is>
          <t>Interacción oral</t>
        </is>
      </c>
      <c r="N48" s="21" t="inlineStr">
        <is>
          <t>Integra y demuestra las competencias de la unidad en «My First Interview: career-focused role-play video», en una situación simulada en la que debe participar en una entrevista simulada para una pasantía o un empleo de su carrera y presentar sus metas, (mediante un video breve con guion propio, ensayado con los asistentes SofIA y grabado sin leer de corrido), para iniciar su preparación para la vida profesional en inglés, [con respuestas comprensibles a preguntas personales y profesionales, razones con because, una pregunta final pertinente y pronunciación inteligible; eficacia comunicativa, adecuación sociocultural y pronunciación inteligible; logro ≥ 65/100 en la rúbrica].</t>
        </is>
      </c>
      <c r="O48" s="21" t="inlineStr">
        <is>
          <t>Rúbrica ≥ 65/100 (13/20 puntos)</t>
        </is>
      </c>
      <c r="P48" s="9" t="n"/>
      <c r="Q48" s="23">
        <f>IF(P48="","",H48*P48/100)</f>
        <v/>
      </c>
    </row>
    <row r="49">
      <c r="G49" s="18" t="inlineStr">
        <is>
          <t>Total</t>
        </is>
      </c>
      <c r="H49" s="18">
        <f>SUM(H5:H48)</f>
        <v/>
      </c>
      <c r="P49" s="18" t="inlineStr">
        <is>
          <t>Nota final</t>
        </is>
      </c>
      <c r="Q49" s="18">
        <f>IF(COUNT(P5:P48)=0,"",SUM(Q5:Q48))</f>
        <v/>
      </c>
    </row>
  </sheetData>
  <autoFilter ref="A4:Q48"/>
  <dataValidations count="1">
    <dataValidation sqref="P5:P48" showDropDown="0" showInputMessage="0" showErrorMessage="0" allowBlank="1" error="Número entre 0 y 100." type="decimal" operator="between">
      <formula1>0</formula1>
      <formula2>100</formula2>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52" customWidth="1" min="1" max="1"/>
    <col width="12" customWidth="1" min="2" max="2"/>
    <col width="12" customWidth="1" min="3" max="3"/>
    <col width="14" customWidth="1" min="4" max="4"/>
    <col width="34" customWidth="1" min="5" max="5"/>
    <col width="16" customWidth="1" min="6" max="6"/>
  </cols>
  <sheetData>
    <row r="1">
      <c r="A1" s="1" t="inlineStr">
        <is>
          <t>Perfil por competencias y resultado</t>
        </is>
      </c>
      <c r="B1" s="24" t="n"/>
      <c r="C1" s="24" t="n"/>
      <c r="D1" s="24" t="n"/>
    </row>
    <row r="2">
      <c r="A2" s="2" t="inlineStr">
        <is>
          <t>Logro = puntos / peso × 100. Alerta formativa (no requisito): si una competencia queda &lt; 55, remediación obligatoria; la nota final decide la aprobación (≥ 65).</t>
        </is>
      </c>
      <c r="B2" s="24" t="n"/>
      <c r="C2" s="24" t="n"/>
      <c r="D2" s="24" t="n"/>
    </row>
    <row r="3">
      <c r="B3" s="24" t="n"/>
      <c r="C3" s="24" t="n"/>
      <c r="D3" s="24" t="n"/>
    </row>
    <row r="4">
      <c r="A4" s="25" t="inlineStr">
        <is>
          <t>IN-101 Inglés I · MCER A1.1</t>
        </is>
      </c>
      <c r="B4" s="24" t="n"/>
      <c r="C4" s="24" t="n"/>
      <c r="D4" s="24" t="n"/>
    </row>
    <row r="5">
      <c r="A5" s="3" t="inlineStr">
        <is>
          <t>Competencia</t>
        </is>
      </c>
      <c r="B5" s="26" t="inlineStr">
        <is>
          <t>Peso (%)</t>
        </is>
      </c>
      <c r="C5" s="26" t="inlineStr">
        <is>
          <t>Puntos</t>
        </is>
      </c>
      <c r="D5" s="26" t="inlineStr">
        <is>
          <t>Logro (0–100)</t>
        </is>
      </c>
      <c r="E5" s="3" t="inlineStr">
        <is>
          <t>Nivel</t>
        </is>
      </c>
      <c r="F5" s="3" t="inlineStr">
        <is>
          <t>Alerta</t>
        </is>
      </c>
    </row>
    <row r="6">
      <c r="A6" s="27" t="inlineStr">
        <is>
          <t>C1 · Comprensión (recepción)</t>
        </is>
      </c>
      <c r="B6" s="28">
        <f>SUMIFS('IN-101'!$H$5:$H$49,'IN-101'!$I$5:$I$49,A6)</f>
        <v/>
      </c>
      <c r="C6" s="28">
        <f>IF(COUNT('IN-101'!$P$5:$P$49)=0,"",SUMIFS('IN-101'!$Q$5:$Q$49,'IN-101'!$I$5:$I$49,A6))</f>
        <v/>
      </c>
      <c r="D6" s="28">
        <f>IF(OR(C6="",B6=0),"",ROUND(C6/B6*100,1))</f>
        <v/>
      </c>
      <c r="E6" s="27">
        <f>IF(D6="","",INDEX('Escala 0-100'!$D$5:$D$11,MATCH(D6,'Escala 0-100'!$B$5:$B$11,1)))</f>
        <v/>
      </c>
      <c r="F6" s="27">
        <f>IF(D6="","",IF(D6&lt;55,"Remediación",""))</f>
        <v/>
      </c>
    </row>
    <row r="7">
      <c r="A7" s="27" t="inlineStr">
        <is>
          <t>C2 · Producción oral y escrita</t>
        </is>
      </c>
      <c r="B7" s="28">
        <f>SUMIFS('IN-101'!$H$5:$H$49,'IN-101'!$I$5:$I$49,A7)</f>
        <v/>
      </c>
      <c r="C7" s="28">
        <f>IF(COUNT('IN-101'!$P$5:$P$49)=0,"",SUMIFS('IN-101'!$Q$5:$Q$49,'IN-101'!$I$5:$I$49,A7))</f>
        <v/>
      </c>
      <c r="D7" s="28">
        <f>IF(OR(C7="",B7=0),"",ROUND(C7/B7*100,1))</f>
        <v/>
      </c>
      <c r="E7" s="27">
        <f>IF(D7="","",INDEX('Escala 0-100'!$D$5:$D$11,MATCH(D7,'Escala 0-100'!$B$5:$B$11,1)))</f>
        <v/>
      </c>
      <c r="F7" s="27">
        <f>IF(D7="","",IF(D7&lt;55,"Remediación",""))</f>
        <v/>
      </c>
    </row>
    <row r="8">
      <c r="A8" s="27" t="inlineStr">
        <is>
          <t>C3 · Interacción oral, escrita y en línea</t>
        </is>
      </c>
      <c r="B8" s="28">
        <f>SUMIFS('IN-101'!$H$5:$H$49,'IN-101'!$I$5:$I$49,A8)</f>
        <v/>
      </c>
      <c r="C8" s="28">
        <f>IF(COUNT('IN-101'!$P$5:$P$49)=0,"",SUMIFS('IN-101'!$Q$5:$Q$49,'IN-101'!$I$5:$I$49,A8))</f>
        <v/>
      </c>
      <c r="D8" s="28">
        <f>IF(OR(C8="",B8=0),"",ROUND(C8/B8*100,1))</f>
        <v/>
      </c>
      <c r="E8" s="27">
        <f>IF(D8="","",INDEX('Escala 0-100'!$D$5:$D$11,MATCH(D8,'Escala 0-100'!$B$5:$B$11,1)))</f>
        <v/>
      </c>
      <c r="F8" s="27">
        <f>IF(D8="","",IF(D8&lt;55,"Remediación",""))</f>
        <v/>
      </c>
    </row>
    <row r="9">
      <c r="A9" s="27" t="inlineStr">
        <is>
          <t>C4 · Mediación y competencia plurilingüe e intercultural</t>
        </is>
      </c>
      <c r="B9" s="28">
        <f>SUMIFS('IN-101'!$H$5:$H$49,'IN-101'!$I$5:$I$49,A9)</f>
        <v/>
      </c>
      <c r="C9" s="28">
        <f>IF(COUNT('IN-101'!$P$5:$P$49)=0,"",SUMIFS('IN-101'!$Q$5:$Q$49,'IN-101'!$I$5:$I$49,A9))</f>
        <v/>
      </c>
      <c r="D9" s="28">
        <f>IF(OR(C9="",B9=0),"",ROUND(C9/B9*100,1))</f>
        <v/>
      </c>
      <c r="E9" s="27">
        <f>IF(D9="","",INDEX('Escala 0-100'!$D$5:$D$11,MATCH(D9,'Escala 0-100'!$B$5:$B$11,1)))</f>
        <v/>
      </c>
      <c r="F9" s="27">
        <f>IF(D9="","",IF(D9&lt;55,"Remediación",""))</f>
        <v/>
      </c>
    </row>
    <row r="10">
      <c r="A10" s="27" t="inlineStr">
        <is>
          <t>C5 · Competencia lingüística (gramática, léxico, fonología)</t>
        </is>
      </c>
      <c r="B10" s="28">
        <f>SUMIFS('IN-101'!$H$5:$H$49,'IN-101'!$I$5:$I$49,A10)</f>
        <v/>
      </c>
      <c r="C10" s="28">
        <f>IF(COUNT('IN-101'!$P$5:$P$49)=0,"",SUMIFS('IN-101'!$Q$5:$Q$49,'IN-101'!$I$5:$I$49,A10))</f>
        <v/>
      </c>
      <c r="D10" s="28">
        <f>IF(OR(C10="",B10=0),"",ROUND(C10/B10*100,1))</f>
        <v/>
      </c>
      <c r="E10" s="27">
        <f>IF(D10="","",INDEX('Escala 0-100'!$D$5:$D$11,MATCH(D10,'Escala 0-100'!$B$5:$B$11,1)))</f>
        <v/>
      </c>
      <c r="F10" s="27">
        <f>IF(D10="","",IF(D10&lt;55,"Remediación",""))</f>
        <v/>
      </c>
    </row>
    <row r="11">
      <c r="A11" s="18" t="inlineStr">
        <is>
          <t>Nota final del curso</t>
        </is>
      </c>
      <c r="B11" s="29">
        <f>SUM(B6:B10)</f>
        <v/>
      </c>
      <c r="C11" s="29">
        <f>IF(COUNT(C6:C10)=0,"",SUM(C6:C10))</f>
        <v/>
      </c>
      <c r="D11" s="29">
        <f>IF(C11="","",ROUND(C11,1))</f>
        <v/>
      </c>
      <c r="E11" s="18">
        <f>IF(D11="","",INDEX('Escala 0-100'!$D$5:$D$11,MATCH(D11,'Escala 0-100'!$B$5:$B$11,1)))</f>
        <v/>
      </c>
      <c r="F11" s="18">
        <f>IF(D11="","",IF(D11&lt;65,"No aprueba",IF(COUNTIF(F6:F10,"Remediación")&gt;0,"Aprueba con alerta","Aprueba")))</f>
        <v/>
      </c>
    </row>
    <row r="12">
      <c r="B12" s="24" t="n"/>
      <c r="C12" s="24" t="n"/>
      <c r="D12" s="24" t="n"/>
    </row>
    <row r="13">
      <c r="B13" s="24" t="n"/>
      <c r="C13" s="24" t="n"/>
      <c r="D13" s="24" t="n"/>
    </row>
    <row r="14">
      <c r="A14" s="25" t="inlineStr">
        <is>
          <t>IN-102 Inglés II · MCER A1.2</t>
        </is>
      </c>
      <c r="B14" s="24" t="n"/>
      <c r="C14" s="24" t="n"/>
      <c r="D14" s="24" t="n"/>
    </row>
    <row r="15">
      <c r="A15" s="3" t="inlineStr">
        <is>
          <t>Competencia</t>
        </is>
      </c>
      <c r="B15" s="26" t="inlineStr">
        <is>
          <t>Peso (%)</t>
        </is>
      </c>
      <c r="C15" s="26" t="inlineStr">
        <is>
          <t>Puntos</t>
        </is>
      </c>
      <c r="D15" s="26" t="inlineStr">
        <is>
          <t>Logro (0–100)</t>
        </is>
      </c>
      <c r="E15" s="3" t="inlineStr">
        <is>
          <t>Nivel</t>
        </is>
      </c>
      <c r="F15" s="3" t="inlineStr">
        <is>
          <t>Alerta</t>
        </is>
      </c>
    </row>
    <row r="16">
      <c r="A16" s="27" t="inlineStr">
        <is>
          <t>C1 · Comprensión (recepción)</t>
        </is>
      </c>
      <c r="B16" s="28">
        <f>SUMIFS('IN-102'!$H$5:$H$48,'IN-102'!$I$5:$I$48,A16)</f>
        <v/>
      </c>
      <c r="C16" s="28">
        <f>IF(COUNT('IN-102'!$P$5:$P$48)=0,"",SUMIFS('IN-102'!$Q$5:$Q$48,'IN-102'!$I$5:$I$48,A16))</f>
        <v/>
      </c>
      <c r="D16" s="28">
        <f>IF(OR(C16="",B16=0),"",ROUND(C16/B16*100,1))</f>
        <v/>
      </c>
      <c r="E16" s="27">
        <f>IF(D16="","",INDEX('Escala 0-100'!$D$5:$D$11,MATCH(D16,'Escala 0-100'!$B$5:$B$11,1)))</f>
        <v/>
      </c>
      <c r="F16" s="27">
        <f>IF(D16="","",IF(D16&lt;55,"Remediación",""))</f>
        <v/>
      </c>
    </row>
    <row r="17">
      <c r="A17" s="27" t="inlineStr">
        <is>
          <t>C2 · Producción oral y escrita</t>
        </is>
      </c>
      <c r="B17" s="28">
        <f>SUMIFS('IN-102'!$H$5:$H$48,'IN-102'!$I$5:$I$48,A17)</f>
        <v/>
      </c>
      <c r="C17" s="28">
        <f>IF(COUNT('IN-102'!$P$5:$P$48)=0,"",SUMIFS('IN-102'!$Q$5:$Q$48,'IN-102'!$I$5:$I$48,A17))</f>
        <v/>
      </c>
      <c r="D17" s="28">
        <f>IF(OR(C17="",B17=0),"",ROUND(C17/B17*100,1))</f>
        <v/>
      </c>
      <c r="E17" s="27">
        <f>IF(D17="","",INDEX('Escala 0-100'!$D$5:$D$11,MATCH(D17,'Escala 0-100'!$B$5:$B$11,1)))</f>
        <v/>
      </c>
      <c r="F17" s="27">
        <f>IF(D17="","",IF(D17&lt;55,"Remediación",""))</f>
        <v/>
      </c>
    </row>
    <row r="18">
      <c r="A18" s="27" t="inlineStr">
        <is>
          <t>C3 · Interacción oral, escrita y en línea</t>
        </is>
      </c>
      <c r="B18" s="28">
        <f>SUMIFS('IN-102'!$H$5:$H$48,'IN-102'!$I$5:$I$48,A18)</f>
        <v/>
      </c>
      <c r="C18" s="28">
        <f>IF(COUNT('IN-102'!$P$5:$P$48)=0,"",SUMIFS('IN-102'!$Q$5:$Q$48,'IN-102'!$I$5:$I$48,A18))</f>
        <v/>
      </c>
      <c r="D18" s="28">
        <f>IF(OR(C18="",B18=0),"",ROUND(C18/B18*100,1))</f>
        <v/>
      </c>
      <c r="E18" s="27">
        <f>IF(D18="","",INDEX('Escala 0-100'!$D$5:$D$11,MATCH(D18,'Escala 0-100'!$B$5:$B$11,1)))</f>
        <v/>
      </c>
      <c r="F18" s="27">
        <f>IF(D18="","",IF(D18&lt;55,"Remediación",""))</f>
        <v/>
      </c>
    </row>
    <row r="19">
      <c r="A19" s="27" t="inlineStr">
        <is>
          <t>C4 · Mediación y competencia plurilingüe e intercultural</t>
        </is>
      </c>
      <c r="B19" s="28">
        <f>SUMIFS('IN-102'!$H$5:$H$48,'IN-102'!$I$5:$I$48,A19)</f>
        <v/>
      </c>
      <c r="C19" s="28">
        <f>IF(COUNT('IN-102'!$P$5:$P$48)=0,"",SUMIFS('IN-102'!$Q$5:$Q$48,'IN-102'!$I$5:$I$48,A19))</f>
        <v/>
      </c>
      <c r="D19" s="28">
        <f>IF(OR(C19="",B19=0),"",ROUND(C19/B19*100,1))</f>
        <v/>
      </c>
      <c r="E19" s="27">
        <f>IF(D19="","",INDEX('Escala 0-100'!$D$5:$D$11,MATCH(D19,'Escala 0-100'!$B$5:$B$11,1)))</f>
        <v/>
      </c>
      <c r="F19" s="27">
        <f>IF(D19="","",IF(D19&lt;55,"Remediación",""))</f>
        <v/>
      </c>
    </row>
    <row r="20">
      <c r="A20" s="27" t="inlineStr">
        <is>
          <t>C5 · Competencia lingüística (gramática, léxico, fonología)</t>
        </is>
      </c>
      <c r="B20" s="28">
        <f>SUMIFS('IN-102'!$H$5:$H$48,'IN-102'!$I$5:$I$48,A20)</f>
        <v/>
      </c>
      <c r="C20" s="28">
        <f>IF(COUNT('IN-102'!$P$5:$P$48)=0,"",SUMIFS('IN-102'!$Q$5:$Q$48,'IN-102'!$I$5:$I$48,A20))</f>
        <v/>
      </c>
      <c r="D20" s="28">
        <f>IF(OR(C20="",B20=0),"",ROUND(C20/B20*100,1))</f>
        <v/>
      </c>
      <c r="E20" s="27">
        <f>IF(D20="","",INDEX('Escala 0-100'!$D$5:$D$11,MATCH(D20,'Escala 0-100'!$B$5:$B$11,1)))</f>
        <v/>
      </c>
      <c r="F20" s="27">
        <f>IF(D20="","",IF(D20&lt;55,"Remediación",""))</f>
        <v/>
      </c>
    </row>
    <row r="21">
      <c r="A21" s="18" t="inlineStr">
        <is>
          <t>Nota final del curso</t>
        </is>
      </c>
      <c r="B21" s="29">
        <f>SUM(B16:B20)</f>
        <v/>
      </c>
      <c r="C21" s="29">
        <f>IF(COUNT(C16:C20)=0,"",SUM(C16:C20))</f>
        <v/>
      </c>
      <c r="D21" s="29">
        <f>IF(C21="","",ROUND(C21,1))</f>
        <v/>
      </c>
      <c r="E21" s="18">
        <f>IF(D21="","",INDEX('Escala 0-100'!$D$5:$D$11,MATCH(D21,'Escala 0-100'!$B$5:$B$11,1)))</f>
        <v/>
      </c>
      <c r="F21" s="18">
        <f>IF(D21="","",IF(D21&lt;65,"No aprueba",IF(COUNTIF(F16:F20,"Remediación")&gt;0,"Aprueba con alerta","Aprueba")))</f>
        <v/>
      </c>
    </row>
    <row r="22">
      <c r="B22" s="24" t="n"/>
      <c r="C22" s="24" t="n"/>
      <c r="D22" s="24" t="n"/>
    </row>
    <row r="23">
      <c r="B23" s="24" t="n"/>
      <c r="C23" s="24" t="n"/>
      <c r="D23" s="24" t="n"/>
    </row>
    <row r="24">
      <c r="A24" s="25" t="inlineStr">
        <is>
          <t>IN-103 Inglés III · MCER A1.3</t>
        </is>
      </c>
      <c r="B24" s="24" t="n"/>
      <c r="C24" s="24" t="n"/>
      <c r="D24" s="24" t="n"/>
    </row>
    <row r="25">
      <c r="A25" s="3" t="inlineStr">
        <is>
          <t>Competencia</t>
        </is>
      </c>
      <c r="B25" s="26" t="inlineStr">
        <is>
          <t>Peso (%)</t>
        </is>
      </c>
      <c r="C25" s="26" t="inlineStr">
        <is>
          <t>Puntos</t>
        </is>
      </c>
      <c r="D25" s="26" t="inlineStr">
        <is>
          <t>Logro (0–100)</t>
        </is>
      </c>
      <c r="E25" s="3" t="inlineStr">
        <is>
          <t>Nivel</t>
        </is>
      </c>
      <c r="F25" s="3" t="inlineStr">
        <is>
          <t>Alerta</t>
        </is>
      </c>
    </row>
    <row r="26">
      <c r="A26" s="27" t="inlineStr">
        <is>
          <t>C1 · Comprensión (recepción)</t>
        </is>
      </c>
      <c r="B26" s="28">
        <f>SUMIFS('IN-103'!$H$5:$H$48,'IN-103'!$I$5:$I$48,A26)</f>
        <v/>
      </c>
      <c r="C26" s="28">
        <f>IF(COUNT('IN-103'!$P$5:$P$48)=0,"",SUMIFS('IN-103'!$Q$5:$Q$48,'IN-103'!$I$5:$I$48,A26))</f>
        <v/>
      </c>
      <c r="D26" s="28">
        <f>IF(OR(C26="",B26=0),"",ROUND(C26/B26*100,1))</f>
        <v/>
      </c>
      <c r="E26" s="27">
        <f>IF(D26="","",INDEX('Escala 0-100'!$D$5:$D$11,MATCH(D26,'Escala 0-100'!$B$5:$B$11,1)))</f>
        <v/>
      </c>
      <c r="F26" s="27">
        <f>IF(D26="","",IF(D26&lt;55,"Remediación",""))</f>
        <v/>
      </c>
    </row>
    <row r="27">
      <c r="A27" s="27" t="inlineStr">
        <is>
          <t>C2 · Producción oral y escrita</t>
        </is>
      </c>
      <c r="B27" s="28">
        <f>SUMIFS('IN-103'!$H$5:$H$48,'IN-103'!$I$5:$I$48,A27)</f>
        <v/>
      </c>
      <c r="C27" s="28">
        <f>IF(COUNT('IN-103'!$P$5:$P$48)=0,"",SUMIFS('IN-103'!$Q$5:$Q$48,'IN-103'!$I$5:$I$48,A27))</f>
        <v/>
      </c>
      <c r="D27" s="28">
        <f>IF(OR(C27="",B27=0),"",ROUND(C27/B27*100,1))</f>
        <v/>
      </c>
      <c r="E27" s="27">
        <f>IF(D27="","",INDEX('Escala 0-100'!$D$5:$D$11,MATCH(D27,'Escala 0-100'!$B$5:$B$11,1)))</f>
        <v/>
      </c>
      <c r="F27" s="27">
        <f>IF(D27="","",IF(D27&lt;55,"Remediación",""))</f>
        <v/>
      </c>
    </row>
    <row r="28">
      <c r="A28" s="27" t="inlineStr">
        <is>
          <t>C3 · Interacción oral, escrita y en línea</t>
        </is>
      </c>
      <c r="B28" s="28">
        <f>SUMIFS('IN-103'!$H$5:$H$48,'IN-103'!$I$5:$I$48,A28)</f>
        <v/>
      </c>
      <c r="C28" s="28">
        <f>IF(COUNT('IN-103'!$P$5:$P$48)=0,"",SUMIFS('IN-103'!$Q$5:$Q$48,'IN-103'!$I$5:$I$48,A28))</f>
        <v/>
      </c>
      <c r="D28" s="28">
        <f>IF(OR(C28="",B28=0),"",ROUND(C28/B28*100,1))</f>
        <v/>
      </c>
      <c r="E28" s="27">
        <f>IF(D28="","",INDEX('Escala 0-100'!$D$5:$D$11,MATCH(D28,'Escala 0-100'!$B$5:$B$11,1)))</f>
        <v/>
      </c>
      <c r="F28" s="27">
        <f>IF(D28="","",IF(D28&lt;55,"Remediación",""))</f>
        <v/>
      </c>
    </row>
    <row r="29">
      <c r="A29" s="27" t="inlineStr">
        <is>
          <t>C4 · Mediación y competencia plurilingüe e intercultural</t>
        </is>
      </c>
      <c r="B29" s="28">
        <f>SUMIFS('IN-103'!$H$5:$H$48,'IN-103'!$I$5:$I$48,A29)</f>
        <v/>
      </c>
      <c r="C29" s="28">
        <f>IF(COUNT('IN-103'!$P$5:$P$48)=0,"",SUMIFS('IN-103'!$Q$5:$Q$48,'IN-103'!$I$5:$I$48,A29))</f>
        <v/>
      </c>
      <c r="D29" s="28">
        <f>IF(OR(C29="",B29=0),"",ROUND(C29/B29*100,1))</f>
        <v/>
      </c>
      <c r="E29" s="27">
        <f>IF(D29="","",INDEX('Escala 0-100'!$D$5:$D$11,MATCH(D29,'Escala 0-100'!$B$5:$B$11,1)))</f>
        <v/>
      </c>
      <c r="F29" s="27">
        <f>IF(D29="","",IF(D29&lt;55,"Remediación",""))</f>
        <v/>
      </c>
    </row>
    <row r="30">
      <c r="A30" s="27" t="inlineStr">
        <is>
          <t>C5 · Competencia lingüística (gramática, léxico, fonología)</t>
        </is>
      </c>
      <c r="B30" s="28">
        <f>SUMIFS('IN-103'!$H$5:$H$48,'IN-103'!$I$5:$I$48,A30)</f>
        <v/>
      </c>
      <c r="C30" s="28">
        <f>IF(COUNT('IN-103'!$P$5:$P$48)=0,"",SUMIFS('IN-103'!$Q$5:$Q$48,'IN-103'!$I$5:$I$48,A30))</f>
        <v/>
      </c>
      <c r="D30" s="28">
        <f>IF(OR(C30="",B30=0),"",ROUND(C30/B30*100,1))</f>
        <v/>
      </c>
      <c r="E30" s="27">
        <f>IF(D30="","",INDEX('Escala 0-100'!$D$5:$D$11,MATCH(D30,'Escala 0-100'!$B$5:$B$11,1)))</f>
        <v/>
      </c>
      <c r="F30" s="27">
        <f>IF(D30="","",IF(D30&lt;55,"Remediación",""))</f>
        <v/>
      </c>
    </row>
    <row r="31">
      <c r="A31" s="18" t="inlineStr">
        <is>
          <t>Nota final del curso</t>
        </is>
      </c>
      <c r="B31" s="29">
        <f>SUM(B26:B30)</f>
        <v/>
      </c>
      <c r="C31" s="29">
        <f>IF(COUNT(C26:C30)=0,"",SUM(C26:C30))</f>
        <v/>
      </c>
      <c r="D31" s="29">
        <f>IF(C31="","",ROUND(C31,1))</f>
        <v/>
      </c>
      <c r="E31" s="18">
        <f>IF(D31="","",INDEX('Escala 0-100'!$D$5:$D$11,MATCH(D31,'Escala 0-100'!$B$5:$B$11,1)))</f>
        <v/>
      </c>
      <c r="F31" s="18">
        <f>IF(D31="","",IF(D31&lt;65,"No aprueba",IF(COUNTIF(F26:F30,"Remediación")&gt;0,"Aprueba con alerta","Aprueba")))</f>
        <v/>
      </c>
    </row>
    <row r="32">
      <c r="B32" s="24" t="n"/>
      <c r="C32" s="24" t="n"/>
      <c r="D32" s="24" t="n"/>
    </row>
    <row r="33">
      <c r="B33" s="24" t="n"/>
      <c r="C33" s="24" t="n"/>
      <c r="D33" s="24"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16" customWidth="1" min="1" max="1"/>
    <col width="70" customWidth="1" min="2" max="2"/>
    <col width="90" customWidth="1" min="3" max="3"/>
  </cols>
  <sheetData>
    <row r="1">
      <c r="A1" s="1" t="inlineStr">
        <is>
          <t>Fuentes consultadas (26-10-2026)</t>
        </is>
      </c>
    </row>
    <row r="3">
      <c r="A3" s="3" t="inlineStr">
        <is>
          <t>País / marco</t>
        </is>
      </c>
      <c r="B3" s="3" t="inlineStr">
        <is>
          <t>Documento</t>
        </is>
      </c>
      <c r="C3" s="3" t="inlineStr">
        <is>
          <t>Enlace</t>
        </is>
      </c>
    </row>
    <row r="4">
      <c r="A4" s="22" t="inlineStr">
        <is>
          <t>Finlandia</t>
        </is>
      </c>
      <c r="B4" s="22" t="inlineStr">
        <is>
          <t>Eurydice: evaluación en la educación básica</t>
        </is>
      </c>
      <c r="C4" s="30" t="inlineStr">
        <is>
          <t>https://eurydice.eacea.ec.europa.eu/eurypedia/finland/assessment-single-structure-education</t>
        </is>
      </c>
    </row>
    <row r="5">
      <c r="A5" s="22" t="inlineStr">
        <is>
          <t>Finlandia</t>
        </is>
      </c>
      <c r="B5" s="22" t="inlineStr">
        <is>
          <t>Nordic Council: escalas de calificación (básica 4–10, superior 0–5)</t>
        </is>
      </c>
      <c r="C5" s="30" t="inlineStr">
        <is>
          <t>https://www.norden.org/en/info-norden/grading-scales-finland</t>
        </is>
      </c>
    </row>
    <row r="6">
      <c r="A6" s="22" t="inlineStr">
        <is>
          <t>Francia</t>
        </is>
      </c>
      <c r="B6" s="22" t="inlineStr">
        <is>
          <t>Socle commun: 4 niveles de dominio</t>
        </is>
      </c>
      <c r="C6" s="30" t="inlineStr">
        <is>
          <t>https://www.letudiant.fr/college/s-orienter-apres-le-college/article/college-le-socle-commun-kezako.html</t>
        </is>
      </c>
    </row>
    <row r="7">
      <c r="A7" s="22" t="inlineStr">
        <is>
          <t>Francia</t>
        </is>
      </c>
      <c r="B7" s="22" t="inlineStr">
        <is>
          <t>Aix-Marseille Université: reglas de la licence (10/20 y menciones)</t>
        </is>
      </c>
      <c r="C7" s="30" t="inlineStr">
        <is>
          <t>https://www.univ-amu.fr/system/files/2023-11/Annexe%207b%20-%20M3C%20L_LP_M_2024-2025.pdf</t>
        </is>
      </c>
    </row>
    <row r="8">
      <c r="A8" s="22" t="inlineStr">
        <is>
          <t>Japón</t>
        </is>
      </c>
      <c r="B8" s="22" t="inlineStr">
        <is>
          <t>Calificaciones en Japón (S/A/B/C/F, aprobación 60 %)</t>
        </is>
      </c>
      <c r="C8" s="30" t="inlineStr">
        <is>
          <t>https://en.wikipedia.org/wiki/Academic_grading_in_Japan</t>
        </is>
      </c>
    </row>
    <row r="9">
      <c r="A9" s="22" t="inlineStr">
        <is>
          <t>Japón</t>
        </is>
      </c>
      <c r="B9" s="22" t="inlineStr">
        <is>
          <t>Prefectura de Oita: evaluación por aspectos A/B/C</t>
        </is>
      </c>
      <c r="C9" s="30" t="inlineStr">
        <is>
          <t>https://www.pref.oita.jp/uploaded/attachment/2131193.pdf</t>
        </is>
      </c>
    </row>
    <row r="10">
      <c r="A10" s="22" t="inlineStr">
        <is>
          <t>EE. UU.</t>
        </is>
      </c>
      <c r="B10" s="22" t="inlineStr">
        <is>
          <t>Montana State University: escalas de dominio (enfoque Marzano)</t>
        </is>
      </c>
      <c r="C10" s="30" t="inlineStr">
        <is>
          <t>https://exponent.montana.edu/ehhd/pbe/scales.html</t>
        </is>
      </c>
    </row>
    <row r="11">
      <c r="A11" s="22" t="inlineStr">
        <is>
          <t>Inglaterra</t>
        </is>
      </c>
      <c r="B11" s="22" t="inlineStr">
        <is>
          <t>STA: marco de evaluación docente, final de Key Stage 2</t>
        </is>
      </c>
      <c r="C11" s="30" t="inlineStr">
        <is>
          <t>https://dera.ioe.ac.uk/24330/1/Interim_teacher_assessment_frameworks_at_the_end_of_key_stage_2_PDFA.pdf</t>
        </is>
      </c>
    </row>
    <row r="12">
      <c r="A12" s="22" t="inlineStr">
        <is>
          <t>Reino Unido</t>
        </is>
      </c>
      <c r="B12" s="22" t="inlineStr">
        <is>
          <t>Chevening: clasificación de títulos universitarios (aprobación 40 %)</t>
        </is>
      </c>
      <c r="C12" s="30" t="inlineStr">
        <is>
          <t>https://www.chevening.org/news/how-does-the-grading-system-work-at-uk-universities-a-chevening-guide/</t>
        </is>
      </c>
    </row>
    <row r="13">
      <c r="A13" s="22" t="inlineStr">
        <is>
          <t>UNAH</t>
        </is>
      </c>
      <c r="B13" s="22" t="inlineStr">
        <is>
          <t>VRA: índice de aprobación de asignaturas 65 %</t>
        </is>
      </c>
      <c r="C13" s="30" t="inlineStr">
        <is>
          <t>https://vra.unah.edu.hn/dmsdocument/230-trifolio-final</t>
        </is>
      </c>
    </row>
    <row r="16">
      <c r="A16" s="18" t="inlineStr">
        <is>
          <t>Autoría: PhD. Bessy Mendoza · MSc. Leonel Madrid · Sección de Inglés, UNAH.</t>
        </is>
      </c>
    </row>
  </sheetData>
  <hyperlinks>
    <hyperlink xmlns:r="http://schemas.openxmlformats.org/officeDocument/2006/relationships" ref="C4" r:id="rId1"/>
    <hyperlink xmlns:r="http://schemas.openxmlformats.org/officeDocument/2006/relationships" ref="C5" r:id="rId2"/>
    <hyperlink xmlns:r="http://schemas.openxmlformats.org/officeDocument/2006/relationships" ref="C6" r:id="rId3"/>
    <hyperlink xmlns:r="http://schemas.openxmlformats.org/officeDocument/2006/relationships" ref="C7" r:id="rId4"/>
    <hyperlink xmlns:r="http://schemas.openxmlformats.org/officeDocument/2006/relationships" ref="C8" r:id="rId5"/>
    <hyperlink xmlns:r="http://schemas.openxmlformats.org/officeDocument/2006/relationships" ref="C9" r:id="rId6"/>
    <hyperlink xmlns:r="http://schemas.openxmlformats.org/officeDocument/2006/relationships" ref="C10" r:id="rId7"/>
    <hyperlink xmlns:r="http://schemas.openxmlformats.org/officeDocument/2006/relationships" ref="C11" r:id="rId8"/>
    <hyperlink xmlns:r="http://schemas.openxmlformats.org/officeDocument/2006/relationships" ref="C12" r:id="rId9"/>
    <hyperlink xmlns:r="http://schemas.openxmlformats.org/officeDocument/2006/relationships" ref="C13" r:id="rId1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2026-11-04T19:23:59Z</dcterms:created>
  <dcterms:modified xmlns:dcterms="http://purl.org/dc/terms/" xmlns:xsi="http://www.w3.org/2001/XMLSchema-instance" xsi:type="dcterms:W3CDTF">2026-11-04T19:23:59Z</dcterms:modified>
</cp:coreProperties>
</file>